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jpfgojp-my.sharepoint.com/personal/adhi_jpf_go_jp/Documents/Documents/Data Laptop Lama/Small Grants/2023-2024/Format/"/>
    </mc:Choice>
  </mc:AlternateContent>
  <xr:revisionPtr revIDLastSave="17" documentId="11_2FF21046E5BC80BBF7D8E18DBE3B079E022BB41B" xr6:coauthVersionLast="47" xr6:coauthVersionMax="47" xr10:uidLastSave="{00F1E193-7320-4221-811B-C12202C7E8FC}"/>
  <bookViews>
    <workbookView xWindow="-110" yWindow="-110" windowWidth="19420" windowHeight="10420" activeTab="1" xr2:uid="{00000000-000D-0000-FFFF-FFFF00000000}"/>
  </bookViews>
  <sheets>
    <sheet name="BUDGET SHEET 2025" sheetId="1" r:id="rId1"/>
    <sheet name="BUDGET SHEET 2025 (Sample)" sheetId="2" r:id="rId2"/>
    <sheet name="BUDGET SHEET 2019" sheetId="3" state="hidden" r:id="rId3"/>
    <sheet name="Budget Breakdow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TWE/OO+HKBSK2QFwVlLj/Xhji3g=="/>
    </ext>
  </extLst>
</workbook>
</file>

<file path=xl/calcChain.xml><?xml version="1.0" encoding="utf-8"?>
<calcChain xmlns="http://schemas.openxmlformats.org/spreadsheetml/2006/main">
  <c r="K217" i="4" l="1"/>
  <c r="M217" i="4" s="1"/>
  <c r="K216" i="4"/>
  <c r="G85" i="3" s="1"/>
  <c r="K85" i="3" s="1"/>
  <c r="K215" i="4"/>
  <c r="G70" i="3" s="1"/>
  <c r="I70" i="3" s="1"/>
  <c r="K214" i="4"/>
  <c r="L214" i="4" s="1"/>
  <c r="K213" i="4"/>
  <c r="L213" i="4" s="1"/>
  <c r="K212" i="4"/>
  <c r="L212" i="4" s="1"/>
  <c r="K208" i="4"/>
  <c r="G84" i="3" s="1"/>
  <c r="K84" i="3" s="1"/>
  <c r="K207" i="4"/>
  <c r="M207" i="4" s="1"/>
  <c r="K206" i="4"/>
  <c r="L206" i="4" s="1"/>
  <c r="K205" i="4"/>
  <c r="G42" i="3" s="1"/>
  <c r="I42" i="3" s="1"/>
  <c r="K204" i="4"/>
  <c r="L204" i="4" s="1"/>
  <c r="K203" i="4"/>
  <c r="L203" i="4" s="1"/>
  <c r="K202" i="4"/>
  <c r="L202" i="4" s="1"/>
  <c r="K201" i="4"/>
  <c r="G38" i="3" s="1"/>
  <c r="I38" i="3" s="1"/>
  <c r="K200" i="4"/>
  <c r="L200" i="4" s="1"/>
  <c r="K199" i="4"/>
  <c r="K198" i="4"/>
  <c r="M198" i="4" s="1"/>
  <c r="M197" i="4"/>
  <c r="K197" i="4"/>
  <c r="M196" i="4"/>
  <c r="K196" i="4"/>
  <c r="M195" i="4"/>
  <c r="K195" i="4"/>
  <c r="K194" i="4"/>
  <c r="M194" i="4" s="1"/>
  <c r="M193" i="4"/>
  <c r="K193" i="4"/>
  <c r="M191" i="4"/>
  <c r="K191" i="4"/>
  <c r="M190" i="4"/>
  <c r="K190" i="4"/>
  <c r="K189" i="4"/>
  <c r="M189" i="4" s="1"/>
  <c r="M188" i="4"/>
  <c r="K188" i="4"/>
  <c r="M187" i="4"/>
  <c r="K187" i="4"/>
  <c r="M186" i="4"/>
  <c r="K186" i="4"/>
  <c r="K185" i="4"/>
  <c r="M185" i="4" s="1"/>
  <c r="L184" i="4"/>
  <c r="K184" i="4"/>
  <c r="M181" i="4"/>
  <c r="K181" i="4"/>
  <c r="M180" i="4"/>
  <c r="K180" i="4"/>
  <c r="K179" i="4"/>
  <c r="M179" i="4" s="1"/>
  <c r="M178" i="4"/>
  <c r="K178" i="4"/>
  <c r="L177" i="4"/>
  <c r="K177" i="4"/>
  <c r="L176" i="4"/>
  <c r="K176" i="4"/>
  <c r="K175" i="4"/>
  <c r="L175" i="4" s="1"/>
  <c r="L174" i="4"/>
  <c r="K174" i="4"/>
  <c r="L173" i="4"/>
  <c r="K173" i="4"/>
  <c r="L172" i="4"/>
  <c r="K172" i="4"/>
  <c r="K171" i="4"/>
  <c r="L171" i="4" s="1"/>
  <c r="M170" i="4"/>
  <c r="K170" i="4"/>
  <c r="M169" i="4"/>
  <c r="K169" i="4"/>
  <c r="M168" i="4"/>
  <c r="K168" i="4"/>
  <c r="K167" i="4"/>
  <c r="M167" i="4" s="1"/>
  <c r="M166" i="4"/>
  <c r="K166" i="4"/>
  <c r="M165" i="4"/>
  <c r="K165" i="4"/>
  <c r="M164" i="4"/>
  <c r="K164" i="4"/>
  <c r="K162" i="4"/>
  <c r="L162" i="4" s="1"/>
  <c r="L161" i="4"/>
  <c r="K161" i="4"/>
  <c r="L160" i="4"/>
  <c r="K160" i="4"/>
  <c r="L159" i="4"/>
  <c r="K159" i="4"/>
  <c r="K158" i="4"/>
  <c r="L158" i="4" s="1"/>
  <c r="L157" i="4"/>
  <c r="K157" i="4"/>
  <c r="L154" i="4"/>
  <c r="K154" i="4"/>
  <c r="L153" i="4"/>
  <c r="K153" i="4"/>
  <c r="K152" i="4"/>
  <c r="M152" i="4" s="1"/>
  <c r="L151" i="4"/>
  <c r="K151" i="4"/>
  <c r="G30" i="3" s="1"/>
  <c r="I30" i="3" s="1"/>
  <c r="M150" i="4"/>
  <c r="K150" i="4"/>
  <c r="L149" i="4"/>
  <c r="K149" i="4"/>
  <c r="K148" i="4"/>
  <c r="L148" i="4" s="1"/>
  <c r="L147" i="4"/>
  <c r="K147" i="4"/>
  <c r="G26" i="3" s="1"/>
  <c r="I26" i="3" s="1"/>
  <c r="L146" i="4"/>
  <c r="K146" i="4"/>
  <c r="L145" i="4"/>
  <c r="K145" i="4"/>
  <c r="K144" i="4"/>
  <c r="L144" i="4" s="1"/>
  <c r="M143" i="4"/>
  <c r="K143" i="4"/>
  <c r="M142" i="4"/>
  <c r="K142" i="4"/>
  <c r="M141" i="4"/>
  <c r="K141" i="4"/>
  <c r="K140" i="4"/>
  <c r="M140" i="4" s="1"/>
  <c r="M139" i="4"/>
  <c r="K139" i="4"/>
  <c r="M138" i="4"/>
  <c r="K138" i="4"/>
  <c r="M137" i="4"/>
  <c r="K137" i="4"/>
  <c r="K135" i="4"/>
  <c r="M135" i="4" s="1"/>
  <c r="M134" i="4"/>
  <c r="K134" i="4"/>
  <c r="L133" i="4"/>
  <c r="K133" i="4"/>
  <c r="L132" i="4"/>
  <c r="K132" i="4"/>
  <c r="K131" i="4"/>
  <c r="L131" i="4" s="1"/>
  <c r="L130" i="4"/>
  <c r="K130" i="4"/>
  <c r="L126" i="4"/>
  <c r="K126" i="4"/>
  <c r="M125" i="4"/>
  <c r="K125" i="4"/>
  <c r="K124" i="4"/>
  <c r="M124" i="4" s="1"/>
  <c r="M123" i="4"/>
  <c r="K123" i="4"/>
  <c r="G22" i="3" s="1"/>
  <c r="K22" i="3" s="1"/>
  <c r="M122" i="4"/>
  <c r="K122" i="4"/>
  <c r="M121" i="4"/>
  <c r="K121" i="4"/>
  <c r="K120" i="4"/>
  <c r="M120" i="4" s="1"/>
  <c r="M119" i="4"/>
  <c r="K119" i="4"/>
  <c r="M118" i="4"/>
  <c r="K118" i="4"/>
  <c r="M117" i="4"/>
  <c r="K117" i="4"/>
  <c r="K116" i="4"/>
  <c r="M116" i="4" s="1"/>
  <c r="M115" i="4"/>
  <c r="K115" i="4"/>
  <c r="M114" i="4"/>
  <c r="K114" i="4"/>
  <c r="M113" i="4"/>
  <c r="K113" i="4"/>
  <c r="K112" i="4"/>
  <c r="M112" i="4" s="1"/>
  <c r="M111" i="4"/>
  <c r="K111" i="4"/>
  <c r="M110" i="4"/>
  <c r="K110" i="4"/>
  <c r="L107" i="4"/>
  <c r="K107" i="4"/>
  <c r="K106" i="4"/>
  <c r="L106" i="4" s="1"/>
  <c r="M105" i="4"/>
  <c r="K105" i="4"/>
  <c r="L104" i="4"/>
  <c r="K104" i="4"/>
  <c r="M103" i="4"/>
  <c r="K103" i="4"/>
  <c r="K102" i="4"/>
  <c r="M102" i="4" s="1"/>
  <c r="L101" i="4"/>
  <c r="K101" i="4"/>
  <c r="L100" i="4"/>
  <c r="K100" i="4"/>
  <c r="L99" i="4"/>
  <c r="K99" i="4"/>
  <c r="K98" i="4"/>
  <c r="L98" i="4" s="1"/>
  <c r="L97" i="4"/>
  <c r="K97" i="4"/>
  <c r="M96" i="4"/>
  <c r="K96" i="4"/>
  <c r="M95" i="4"/>
  <c r="K95" i="4"/>
  <c r="K94" i="4"/>
  <c r="M94" i="4" s="1"/>
  <c r="M93" i="4"/>
  <c r="K93" i="4"/>
  <c r="M92" i="4"/>
  <c r="K92" i="4"/>
  <c r="M91" i="4"/>
  <c r="K91" i="4"/>
  <c r="K88" i="4"/>
  <c r="K87" i="4"/>
  <c r="K86" i="4"/>
  <c r="K84" i="4"/>
  <c r="M84" i="4" s="1"/>
  <c r="K83" i="4"/>
  <c r="M83" i="4" s="1"/>
  <c r="K82" i="4"/>
  <c r="M82" i="4" s="1"/>
  <c r="K81" i="4"/>
  <c r="M81" i="4" s="1"/>
  <c r="L74" i="4"/>
  <c r="K74" i="4"/>
  <c r="K73" i="4"/>
  <c r="L73" i="4" s="1"/>
  <c r="L72" i="4"/>
  <c r="K72" i="4"/>
  <c r="L71" i="4"/>
  <c r="K71" i="4"/>
  <c r="L70" i="4"/>
  <c r="K70" i="4"/>
  <c r="K69" i="4"/>
  <c r="L69" i="4" s="1"/>
  <c r="L68" i="4"/>
  <c r="K68" i="4"/>
  <c r="L67" i="4"/>
  <c r="K67" i="4"/>
  <c r="M66" i="4"/>
  <c r="K66" i="4"/>
  <c r="K64" i="4"/>
  <c r="L64" i="4" s="1"/>
  <c r="M63" i="4"/>
  <c r="K63" i="4"/>
  <c r="L62" i="4"/>
  <c r="K62" i="4"/>
  <c r="L61" i="4"/>
  <c r="K61" i="4"/>
  <c r="K60" i="4"/>
  <c r="L60" i="4" s="1"/>
  <c r="L59" i="4"/>
  <c r="K59" i="4"/>
  <c r="L58" i="4"/>
  <c r="K58" i="4"/>
  <c r="M57" i="4"/>
  <c r="K57" i="4"/>
  <c r="K56" i="4"/>
  <c r="M56" i="4" s="1"/>
  <c r="M55" i="4"/>
  <c r="K55" i="4"/>
  <c r="M53" i="4"/>
  <c r="K53" i="4"/>
  <c r="L52" i="4"/>
  <c r="K52" i="4"/>
  <c r="K51" i="4"/>
  <c r="L51" i="4" s="1"/>
  <c r="L50" i="4"/>
  <c r="K50" i="4"/>
  <c r="L49" i="4"/>
  <c r="K49" i="4"/>
  <c r="M48" i="4"/>
  <c r="K48" i="4"/>
  <c r="K44" i="4"/>
  <c r="M44" i="4" s="1"/>
  <c r="M43" i="4"/>
  <c r="K43" i="4"/>
  <c r="K42" i="4"/>
  <c r="M42" i="4" s="1"/>
  <c r="M41" i="4"/>
  <c r="K41" i="4"/>
  <c r="K40" i="4"/>
  <c r="M40" i="4" s="1"/>
  <c r="K39" i="4"/>
  <c r="M39" i="4" s="1"/>
  <c r="K38" i="4"/>
  <c r="L38" i="4" s="1"/>
  <c r="M37" i="4"/>
  <c r="K37" i="4"/>
  <c r="K36" i="4"/>
  <c r="M36" i="4" s="1"/>
  <c r="K35" i="4"/>
  <c r="M35" i="4" s="1"/>
  <c r="K34" i="4"/>
  <c r="M34" i="4" s="1"/>
  <c r="M33" i="4"/>
  <c r="K33" i="4"/>
  <c r="K30" i="4"/>
  <c r="L30" i="4" s="1"/>
  <c r="K29" i="4"/>
  <c r="L29" i="4" s="1"/>
  <c r="K28" i="4"/>
  <c r="L28" i="4" s="1"/>
  <c r="L27" i="4"/>
  <c r="K27" i="4"/>
  <c r="K25" i="4"/>
  <c r="L25" i="4" s="1"/>
  <c r="K24" i="4"/>
  <c r="L24" i="4" s="1"/>
  <c r="K23" i="4"/>
  <c r="L23" i="4" s="1"/>
  <c r="L22" i="4"/>
  <c r="K22" i="4"/>
  <c r="K21" i="4"/>
  <c r="L21" i="4" s="1"/>
  <c r="K20" i="4"/>
  <c r="M20" i="4" s="1"/>
  <c r="K19" i="4"/>
  <c r="M19" i="4" s="1"/>
  <c r="M17" i="4"/>
  <c r="K17" i="4"/>
  <c r="K16" i="4"/>
  <c r="M16" i="4" s="1"/>
  <c r="K15" i="4"/>
  <c r="L15" i="4" s="1"/>
  <c r="K14" i="4"/>
  <c r="L14" i="4" s="1"/>
  <c r="L13" i="4"/>
  <c r="K13" i="4"/>
  <c r="K12" i="4"/>
  <c r="M12" i="4" s="1"/>
  <c r="K11" i="4"/>
  <c r="L11" i="4" s="1"/>
  <c r="K10" i="4"/>
  <c r="M10" i="4" s="1"/>
  <c r="L9" i="4"/>
  <c r="L8" i="4"/>
  <c r="K7" i="4"/>
  <c r="M7" i="4" s="1"/>
  <c r="K6" i="4"/>
  <c r="M6" i="4" s="1"/>
  <c r="K5" i="4"/>
  <c r="K218" i="4" s="1"/>
  <c r="J170" i="3"/>
  <c r="J171" i="3" s="1"/>
  <c r="G176" i="3" s="1"/>
  <c r="I170" i="3"/>
  <c r="K164" i="3"/>
  <c r="G164" i="3"/>
  <c r="G163" i="3"/>
  <c r="K163" i="3" s="1"/>
  <c r="K162" i="3"/>
  <c r="G162" i="3"/>
  <c r="K161" i="3"/>
  <c r="G161" i="3"/>
  <c r="K160" i="3"/>
  <c r="G160" i="3"/>
  <c r="G159" i="3"/>
  <c r="K159" i="3" s="1"/>
  <c r="K158" i="3"/>
  <c r="G158" i="3"/>
  <c r="K157" i="3"/>
  <c r="G157" i="3"/>
  <c r="K156" i="3"/>
  <c r="G156" i="3"/>
  <c r="G155" i="3"/>
  <c r="K155" i="3" s="1"/>
  <c r="K154" i="3"/>
  <c r="G154" i="3"/>
  <c r="K153" i="3"/>
  <c r="G153" i="3"/>
  <c r="K152" i="3"/>
  <c r="G152" i="3"/>
  <c r="G151" i="3"/>
  <c r="K151" i="3" s="1"/>
  <c r="K150" i="3"/>
  <c r="G150" i="3"/>
  <c r="K149" i="3"/>
  <c r="G149" i="3"/>
  <c r="K148" i="3"/>
  <c r="G148" i="3"/>
  <c r="G147" i="3"/>
  <c r="K147" i="3" s="1"/>
  <c r="K146" i="3"/>
  <c r="G146" i="3"/>
  <c r="K145" i="3"/>
  <c r="G145" i="3"/>
  <c r="K144" i="3"/>
  <c r="G144" i="3"/>
  <c r="G143" i="3"/>
  <c r="K143" i="3" s="1"/>
  <c r="K142" i="3"/>
  <c r="G142" i="3"/>
  <c r="K141" i="3"/>
  <c r="G141" i="3"/>
  <c r="K140" i="3"/>
  <c r="G140" i="3"/>
  <c r="G139" i="3"/>
  <c r="K139" i="3" s="1"/>
  <c r="K138" i="3"/>
  <c r="G138" i="3"/>
  <c r="K137" i="3"/>
  <c r="G137" i="3"/>
  <c r="K136" i="3"/>
  <c r="G136" i="3"/>
  <c r="G135" i="3"/>
  <c r="K135" i="3" s="1"/>
  <c r="K134" i="3"/>
  <c r="G134" i="3"/>
  <c r="K133" i="3"/>
  <c r="G133" i="3"/>
  <c r="K132" i="3"/>
  <c r="G132" i="3"/>
  <c r="G131" i="3"/>
  <c r="K131" i="3" s="1"/>
  <c r="K130" i="3"/>
  <c r="G130" i="3"/>
  <c r="K129" i="3"/>
  <c r="G129" i="3"/>
  <c r="K128" i="3"/>
  <c r="G128" i="3"/>
  <c r="G127" i="3"/>
  <c r="K127" i="3" s="1"/>
  <c r="K126" i="3"/>
  <c r="G126" i="3"/>
  <c r="G170" i="3" s="1"/>
  <c r="K124" i="3"/>
  <c r="J124" i="3"/>
  <c r="I124" i="3"/>
  <c r="G124" i="3"/>
  <c r="J113" i="3"/>
  <c r="K110" i="3"/>
  <c r="K113" i="3" s="1"/>
  <c r="G110" i="3"/>
  <c r="I106" i="3"/>
  <c r="G106" i="3"/>
  <c r="G105" i="3"/>
  <c r="I105" i="3" s="1"/>
  <c r="I104" i="3"/>
  <c r="G104" i="3"/>
  <c r="G113" i="3" s="1"/>
  <c r="K102" i="3"/>
  <c r="J102" i="3"/>
  <c r="I102" i="3"/>
  <c r="G102" i="3"/>
  <c r="J89" i="3"/>
  <c r="K83" i="3"/>
  <c r="G83" i="3"/>
  <c r="K82" i="3"/>
  <c r="G82" i="3"/>
  <c r="K81" i="3"/>
  <c r="G81" i="3"/>
  <c r="G80" i="3"/>
  <c r="K80" i="3" s="1"/>
  <c r="K79" i="3"/>
  <c r="G79" i="3"/>
  <c r="K78" i="3"/>
  <c r="G78" i="3"/>
  <c r="K77" i="3"/>
  <c r="K76" i="3"/>
  <c r="I67" i="3"/>
  <c r="G67" i="3"/>
  <c r="G66" i="3"/>
  <c r="I66" i="3" s="1"/>
  <c r="I65" i="3"/>
  <c r="G65" i="3"/>
  <c r="I64" i="3"/>
  <c r="G64" i="3"/>
  <c r="I63" i="3"/>
  <c r="G63" i="3"/>
  <c r="I62" i="3"/>
  <c r="G61" i="3"/>
  <c r="I61" i="3" s="1"/>
  <c r="G60" i="3"/>
  <c r="I60" i="3" s="1"/>
  <c r="G59" i="3"/>
  <c r="I59" i="3" s="1"/>
  <c r="I58" i="3"/>
  <c r="G58" i="3"/>
  <c r="G57" i="3"/>
  <c r="I57" i="3" s="1"/>
  <c r="J55" i="3"/>
  <c r="K50" i="3"/>
  <c r="G50" i="3"/>
  <c r="G49" i="3"/>
  <c r="K49" i="3" s="1"/>
  <c r="G44" i="3"/>
  <c r="I44" i="3" s="1"/>
  <c r="G43" i="3"/>
  <c r="I43" i="3" s="1"/>
  <c r="G41" i="3"/>
  <c r="I41" i="3" s="1"/>
  <c r="G40" i="3"/>
  <c r="I40" i="3" s="1"/>
  <c r="G39" i="3"/>
  <c r="I39" i="3" s="1"/>
  <c r="G37" i="3"/>
  <c r="I37" i="3" s="1"/>
  <c r="G36" i="3"/>
  <c r="I36" i="3" s="1"/>
  <c r="G35" i="3"/>
  <c r="I35" i="3" s="1"/>
  <c r="I34" i="3"/>
  <c r="G34" i="3"/>
  <c r="G33" i="3"/>
  <c r="I33" i="3" s="1"/>
  <c r="G32" i="3"/>
  <c r="I32" i="3" s="1"/>
  <c r="G31" i="3"/>
  <c r="I31" i="3" s="1"/>
  <c r="G29" i="3"/>
  <c r="I29" i="3" s="1"/>
  <c r="G28" i="3"/>
  <c r="I28" i="3" s="1"/>
  <c r="G27" i="3"/>
  <c r="I27" i="3" s="1"/>
  <c r="G25" i="3"/>
  <c r="I25" i="3" s="1"/>
  <c r="G24" i="3"/>
  <c r="I24" i="3" s="1"/>
  <c r="G23" i="3"/>
  <c r="K23" i="3" s="1"/>
  <c r="G21" i="3"/>
  <c r="K21" i="3" s="1"/>
  <c r="G20" i="3"/>
  <c r="K20" i="3" s="1"/>
  <c r="G19" i="3"/>
  <c r="K19" i="3" s="1"/>
  <c r="K18" i="3"/>
  <c r="G18" i="3"/>
  <c r="G17" i="3"/>
  <c r="K17" i="3" s="1"/>
  <c r="G16" i="3"/>
  <c r="K16" i="3" s="1"/>
  <c r="G15" i="3"/>
  <c r="I15" i="3" s="1"/>
  <c r="I14" i="3"/>
  <c r="G14" i="3"/>
  <c r="G13" i="3"/>
  <c r="I13" i="3" s="1"/>
  <c r="G12" i="3"/>
  <c r="I12" i="3" s="1"/>
  <c r="G11" i="3"/>
  <c r="G55" i="3" s="1"/>
  <c r="I10" i="3"/>
  <c r="G10" i="3"/>
  <c r="G9" i="3"/>
  <c r="I9" i="3" s="1"/>
  <c r="J36" i="2"/>
  <c r="H35" i="2"/>
  <c r="I35" i="2" s="1"/>
  <c r="H34" i="2"/>
  <c r="I34" i="2" s="1"/>
  <c r="H33" i="2"/>
  <c r="I33" i="2" s="1"/>
  <c r="I32" i="2"/>
  <c r="I36" i="2" s="1"/>
  <c r="H32" i="2"/>
  <c r="H36" i="2" s="1"/>
  <c r="J30" i="2"/>
  <c r="I29" i="2"/>
  <c r="H29" i="2"/>
  <c r="I28" i="2"/>
  <c r="H28" i="2"/>
  <c r="H27" i="2"/>
  <c r="I27" i="2" s="1"/>
  <c r="I26" i="2"/>
  <c r="I30" i="2" s="1"/>
  <c r="H26" i="2"/>
  <c r="H30" i="2" s="1"/>
  <c r="J24" i="2"/>
  <c r="I24" i="2"/>
  <c r="H24" i="2"/>
  <c r="H23" i="2"/>
  <c r="H22" i="2"/>
  <c r="H21" i="2"/>
  <c r="J19" i="2"/>
  <c r="J37" i="2" s="1"/>
  <c r="I19" i="2"/>
  <c r="H18" i="2"/>
  <c r="H17" i="2"/>
  <c r="H19" i="2" s="1"/>
  <c r="H16" i="2"/>
  <c r="H15" i="2"/>
  <c r="J13" i="2"/>
  <c r="H12" i="2"/>
  <c r="H11" i="2"/>
  <c r="H13" i="2" s="1"/>
  <c r="H37" i="2" s="1"/>
  <c r="I10" i="2"/>
  <c r="H10" i="2"/>
  <c r="J36" i="1"/>
  <c r="I36" i="1"/>
  <c r="H36" i="1"/>
  <c r="H35" i="1"/>
  <c r="H34" i="1"/>
  <c r="H33" i="1"/>
  <c r="H32" i="1"/>
  <c r="J30" i="1"/>
  <c r="I30" i="1"/>
  <c r="I37" i="1" s="1"/>
  <c r="H29" i="1"/>
  <c r="H30" i="1" s="1"/>
  <c r="H28" i="1"/>
  <c r="H27" i="1"/>
  <c r="H26" i="1"/>
  <c r="J24" i="1"/>
  <c r="J37" i="1" s="1"/>
  <c r="I24" i="1"/>
  <c r="H23" i="1"/>
  <c r="H22" i="1"/>
  <c r="H24" i="1" s="1"/>
  <c r="H21" i="1"/>
  <c r="J19" i="1"/>
  <c r="I19" i="1"/>
  <c r="H18" i="1"/>
  <c r="H17" i="1"/>
  <c r="H16" i="1"/>
  <c r="H15" i="1"/>
  <c r="H19" i="1" s="1"/>
  <c r="J13" i="1"/>
  <c r="I13" i="1"/>
  <c r="H12" i="1"/>
  <c r="H11" i="1"/>
  <c r="H10" i="1"/>
  <c r="H13" i="1" s="1"/>
  <c r="H37" i="1" s="1"/>
  <c r="I113" i="3" l="1"/>
  <c r="M223" i="4"/>
  <c r="K170" i="3"/>
  <c r="L223" i="4"/>
  <c r="K55" i="3"/>
  <c r="I11" i="2"/>
  <c r="I13" i="2" s="1"/>
  <c r="I37" i="2" s="1"/>
  <c r="I11" i="3"/>
  <c r="I55" i="3" s="1"/>
  <c r="G68" i="3"/>
  <c r="I68" i="3" s="1"/>
  <c r="I89" i="3" s="1"/>
  <c r="G86" i="3"/>
  <c r="K86" i="3" s="1"/>
  <c r="K89" i="3" s="1"/>
  <c r="M5" i="4"/>
  <c r="L42" i="4"/>
  <c r="L218" i="4" s="1"/>
  <c r="L220" i="4" s="1"/>
  <c r="N76" i="4"/>
  <c r="M208" i="4"/>
  <c r="L215" i="4"/>
  <c r="G69" i="3"/>
  <c r="I69" i="3" s="1"/>
  <c r="L201" i="4"/>
  <c r="L205" i="4"/>
  <c r="M216" i="4"/>
  <c r="I171" i="3" l="1"/>
  <c r="P76" i="4"/>
  <c r="M218" i="4"/>
  <c r="M220" i="4" s="1"/>
  <c r="G89" i="3"/>
  <c r="G171" i="3" s="1"/>
  <c r="K222" i="4" s="1"/>
  <c r="O76" i="4"/>
  <c r="K171" i="3"/>
  <c r="L176" i="3" l="1"/>
  <c r="M222" i="4"/>
  <c r="G177" i="3"/>
  <c r="L222" i="4"/>
  <c r="L175" i="3"/>
  <c r="L177" i="3" s="1"/>
  <c r="G175" i="3"/>
  <c r="G1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00" authorId="0" shapeId="0" xr:uid="{00000000-0006-0000-0200-000001000000}">
      <text>
        <r>
          <rPr>
            <sz val="11"/>
            <color rgb="FF000000"/>
            <rFont val="Calibri"/>
            <scheme val="minor"/>
          </rPr>
          <t>======
ID#AAAAZpmXh_Q
    (2022-05-24 03:01:56)
すみません、こちらも単年のから修正しました。こちらも統一お願いしてもよろしいでしょうか？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Ggwkg5/yuxY4yYlWTm930NY31tQ=="/>
    </ext>
  </extLst>
</comments>
</file>

<file path=xl/sharedStrings.xml><?xml version="1.0" encoding="utf-8"?>
<sst xmlns="http://schemas.openxmlformats.org/spreadsheetml/2006/main" count="1216" uniqueCount="481">
  <si>
    <t>Japanese Studies Small Grant 
The Japan Foundation, Jakarta 2025
BUDGET SHEET</t>
  </si>
  <si>
    <t xml:space="preserve">Organizer Name: </t>
  </si>
  <si>
    <t xml:space="preserve">Project Title: </t>
  </si>
  <si>
    <t>Currency: 　</t>
  </si>
  <si>
    <t>IDR</t>
  </si>
  <si>
    <t>Expense</t>
  </si>
  <si>
    <t xml:space="preserve">Expense Items
</t>
  </si>
  <si>
    <t>Details of Name, City, Place, Equipment, Materials, etc.</t>
  </si>
  <si>
    <t>Breakdown</t>
  </si>
  <si>
    <t>Subtotals</t>
  </si>
  <si>
    <t xml:space="preserve">Requested Budget </t>
  </si>
  <si>
    <t>Applicant's
Own Funds</t>
  </si>
  <si>
    <t>Unit Price</t>
  </si>
  <si>
    <t>Quantity</t>
  </si>
  <si>
    <t>Unit</t>
  </si>
  <si>
    <t xml:space="preserve">Category A. </t>
  </si>
  <si>
    <t xml:space="preserve">A  Traveling expenses and accommodation </t>
  </si>
  <si>
    <t>Total of Traveling and accommodation</t>
  </si>
  <si>
    <t xml:space="preserve">Category B. 
</t>
  </si>
  <si>
    <t xml:space="preserve">B  Venue and equipment use </t>
  </si>
  <si>
    <t>Total of Venue and equipment use</t>
  </si>
  <si>
    <t xml:space="preserve">Category C.
</t>
  </si>
  <si>
    <t xml:space="preserve">C  Translation, interpretation and honoraria for lectures </t>
  </si>
  <si>
    <t>Total of Translation, interpretation and honoraria for lectures</t>
  </si>
  <si>
    <t xml:space="preserve">Category D.
</t>
  </si>
  <si>
    <t xml:space="preserve">D  Preparation of materials, reports, PR materials, etc. </t>
  </si>
  <si>
    <t>Total of Expenses for preparation of materials,reports,etc</t>
  </si>
  <si>
    <t xml:space="preserve">Category E
</t>
  </si>
  <si>
    <t xml:space="preserve">E Freight transportation </t>
  </si>
  <si>
    <t>Total of Freight transportation</t>
  </si>
  <si>
    <t>Total Budget</t>
  </si>
  <si>
    <t>Notes:</t>
  </si>
  <si>
    <t>*) The Japan Foundation, Jakarta only covers the items &amp; its value according to the approved budget breakdown</t>
  </si>
  <si>
    <t>*) Add row(s) as necessary</t>
  </si>
  <si>
    <t>ABC Community</t>
  </si>
  <si>
    <t>International Conference</t>
  </si>
  <si>
    <t>Tokyo &gt;&gt; Jakarta (Return)</t>
  </si>
  <si>
    <t>person</t>
  </si>
  <si>
    <t>Accomodation</t>
  </si>
  <si>
    <t>nights</t>
  </si>
  <si>
    <t xml:space="preserve">Venue </t>
  </si>
  <si>
    <t>package</t>
  </si>
  <si>
    <t>Zoom Subscription</t>
  </si>
  <si>
    <t>month</t>
  </si>
  <si>
    <t>Talkshow interpretation (2 days)</t>
  </si>
  <si>
    <t>Speaker A</t>
  </si>
  <si>
    <t>Speaker B</t>
  </si>
  <si>
    <t>Design</t>
  </si>
  <si>
    <t>Grant Program for Promotion of Cultural Collaboration FY 2017
 BUDGET SHEET</t>
  </si>
  <si>
    <t>Organizer Name:</t>
  </si>
  <si>
    <t>Project Title:</t>
  </si>
  <si>
    <t>Currency:</t>
  </si>
  <si>
    <t>JPY</t>
  </si>
  <si>
    <t>*Fill in only the breakdown indicated in 5. (1) Total Budget of Project and Requested Budget</t>
  </si>
  <si>
    <t>Expense Items
 ※Choose from the drop-down list</t>
  </si>
  <si>
    <t>Schedules for Expenses
 (Month and Year)
 ※Choose from the drop-down list</t>
  </si>
  <si>
    <t>Breakdown
 (e.g., unit price × quantity)</t>
  </si>
  <si>
    <t>Corresponding Estimate No.</t>
  </si>
  <si>
    <t>Requested Budget to the Asia Center
 *Fill in only three categories among A -E</t>
  </si>
  <si>
    <t>Applicant's
 Own Funds</t>
  </si>
  <si>
    <t>Other Financial Sources (including planned grant applications)</t>
  </si>
  <si>
    <t>Category A.</t>
  </si>
  <si>
    <t>A Traveling expenses and accommodation [Requested to the Asia Center]</t>
  </si>
  <si>
    <t>[A]International travel expenses</t>
  </si>
  <si>
    <t xml:space="preserve">Tokyo -&lt;=&gt; Yogyakarta </t>
  </si>
  <si>
    <t>3 persons x 99,000</t>
  </si>
  <si>
    <t xml:space="preserve">Colombo -&lt;=&gt; Yogyakarta </t>
  </si>
  <si>
    <t>1 person x 85,000</t>
  </si>
  <si>
    <t xml:space="preserve">Sydney -&lt;=&gt; Yogyakarta </t>
  </si>
  <si>
    <t>1 person x 75,000</t>
  </si>
  <si>
    <t>[A]Domestic long-distance travel expenses</t>
  </si>
  <si>
    <t>Jakarta &lt;=&gt; Yogyakarta</t>
  </si>
  <si>
    <t>3 persons x 10000</t>
  </si>
  <si>
    <t>Ho Chi Min &lt;=&gt; Yogyakarta</t>
  </si>
  <si>
    <t>1 person x 71,000</t>
  </si>
  <si>
    <t>[A]Accommodation expenses</t>
  </si>
  <si>
    <t>Accomodation Yogyakarta</t>
  </si>
  <si>
    <t>7 persons x 12 days x 6,000</t>
  </si>
  <si>
    <t>Per Diem</t>
  </si>
  <si>
    <t>Yogyakarta</t>
  </si>
  <si>
    <t>11 persons x 12 days x 4,000</t>
  </si>
  <si>
    <t>Tokyo -&lt;=&gt; Flores</t>
  </si>
  <si>
    <t>3 persons x 135,000</t>
  </si>
  <si>
    <t>Colombo -&lt;=&gt; Jakarta</t>
  </si>
  <si>
    <t>1 person x 41,000</t>
  </si>
  <si>
    <t>Sydney -&lt;=&gt; Flores</t>
  </si>
  <si>
    <t>1 person x 99,500</t>
  </si>
  <si>
    <t>Ho Chi Min &lt;=&gt; Jakarta</t>
  </si>
  <si>
    <t>1 person x 25,000</t>
  </si>
  <si>
    <t>Jakarta &lt;=&gt; Flores</t>
  </si>
  <si>
    <t>4 persons x 30,000</t>
  </si>
  <si>
    <t>Yogyakarta &lt;=&gt; Flores</t>
  </si>
  <si>
    <t>2 persons x 30,000</t>
  </si>
  <si>
    <t>Accomodation Flores</t>
  </si>
  <si>
    <t>10 persons x 42 days x 4,000</t>
  </si>
  <si>
    <t>Flores</t>
  </si>
  <si>
    <t>14 persons x 42 days x 4,000</t>
  </si>
  <si>
    <t>Colombo &lt;=&gt; Tokyo</t>
  </si>
  <si>
    <t>1 person x 59,000</t>
  </si>
  <si>
    <t>Sydney -&lt;=&gt; Tokyo</t>
  </si>
  <si>
    <t>1 person x 100,000</t>
  </si>
  <si>
    <t>Jakarta &lt;=&gt; Tokyo</t>
  </si>
  <si>
    <t>3 persons x 85,000</t>
  </si>
  <si>
    <t>Yogyakarta &lt;=&gt; Tokyo</t>
  </si>
  <si>
    <t>2 persons x 85,000</t>
  </si>
  <si>
    <t>Flores &lt;=&gt; Tokyo</t>
  </si>
  <si>
    <t>Ho Chi Min &lt;=&gt; Tokyo</t>
  </si>
  <si>
    <t>1 person x 79,000</t>
  </si>
  <si>
    <t>Accomodation Tokyo</t>
  </si>
  <si>
    <t>10 persons x 22 days x 8,000</t>
  </si>
  <si>
    <t>Tokyo &lt;=&gt; Shizuoka</t>
  </si>
  <si>
    <t>12 person X 12,600</t>
  </si>
  <si>
    <t>Tokyo -&lt;=&gt; Jakarta</t>
  </si>
  <si>
    <t>3 persons x 100,000</t>
  </si>
  <si>
    <t>1 person x 58,000</t>
  </si>
  <si>
    <t xml:space="preserve">Sydney -&lt;=&gt; Jakarta </t>
  </si>
  <si>
    <t>Yogyakarta &lt;=&gt; Jakarta</t>
  </si>
  <si>
    <t>2 persons x 10,000</t>
  </si>
  <si>
    <t xml:space="preserve">Flores -&lt;=&gt; Jakarta </t>
  </si>
  <si>
    <t>3 persons x 25,000</t>
  </si>
  <si>
    <t>Accomodation - Performance Jakarta</t>
  </si>
  <si>
    <t>10 persons x 6 days x 7,000</t>
  </si>
  <si>
    <t xml:space="preserve">Traveling and accommodation expenses  [Other Financial Sources] </t>
  </si>
  <si>
    <t>Accomodation-Workshop Shizuoka</t>
  </si>
  <si>
    <t xml:space="preserve"> 12 persons x 20 days x 8,000</t>
  </si>
  <si>
    <t>Accomodation-Performance Shizuoka</t>
  </si>
  <si>
    <t xml:space="preserve"> 12 persons x 22 days x 8,000</t>
  </si>
  <si>
    <r>
      <rPr>
        <sz val="11"/>
        <color rgb="FF000000"/>
        <rFont val="Arial"/>
      </rPr>
      <t xml:space="preserve">B  Venue and equipment use </t>
    </r>
    <r>
      <rPr>
        <sz val="11"/>
        <color rgb="FF000000"/>
        <rFont val="Arial"/>
      </rPr>
      <t>　[ Requested to the Asia Center]</t>
    </r>
  </si>
  <si>
    <t>[B]Fees for venue use</t>
  </si>
  <si>
    <t>February, 2019</t>
  </si>
  <si>
    <t>Studio rental - Workshop Yogyakarta</t>
  </si>
  <si>
    <t>15 days x 5,000</t>
  </si>
  <si>
    <t>Studio rental - Workshop Flores</t>
  </si>
  <si>
    <t>40 days x 5,000</t>
  </si>
  <si>
    <t>Venue Rental - Work in Progress Flores</t>
  </si>
  <si>
    <t>2 days x 85,000</t>
  </si>
  <si>
    <t>[B]Fees for loan of equipment</t>
  </si>
  <si>
    <t>Artistic Production - Work in Progress Flores</t>
  </si>
  <si>
    <t>1 pax x 200,000</t>
  </si>
  <si>
    <t>Equipment cost - Work in Progress Flores</t>
  </si>
  <si>
    <t>Studio Rental - Workshop Tokyo</t>
  </si>
  <si>
    <t xml:space="preserve">20 days x </t>
  </si>
  <si>
    <t>Venue Rental - Work in Progress Tokyo</t>
  </si>
  <si>
    <t xml:space="preserve">2 days x </t>
  </si>
  <si>
    <t>Artistic Production - Work in Progress Tokyo</t>
  </si>
  <si>
    <t>1 pack x 400,000</t>
  </si>
  <si>
    <t>Equipment cost - Work in Progress Tokyo</t>
  </si>
  <si>
    <t xml:space="preserve">1 pax x </t>
  </si>
  <si>
    <t>Studio Rental - Workshop Shizuoka</t>
  </si>
  <si>
    <t>Artistic Production - Performance Shizuoka</t>
  </si>
  <si>
    <t>1 pax x 400,000</t>
  </si>
  <si>
    <t>Venue Rent - Performance Jakarta</t>
  </si>
  <si>
    <t>1 pax x 4 days x 210,000</t>
  </si>
  <si>
    <t>Artistic Production - Performance Jakarta</t>
  </si>
  <si>
    <t>Equipment - Performance Jakarta</t>
  </si>
  <si>
    <t xml:space="preserve">Venue and equipment use [Other Financial Sources] </t>
  </si>
  <si>
    <t>Artist Fee</t>
  </si>
  <si>
    <t>Fee - Work in progress - Flores</t>
  </si>
  <si>
    <t xml:space="preserve">13 persons x </t>
  </si>
  <si>
    <t>Staff Fee</t>
  </si>
  <si>
    <t>5 persons x</t>
  </si>
  <si>
    <t>Fee - Work in progress - Tokyo</t>
  </si>
  <si>
    <t>Venue Rent - Performance Shizuoka</t>
  </si>
  <si>
    <t xml:space="preserve">22 days x </t>
  </si>
  <si>
    <t>Equipment - Performace Shizuoka</t>
  </si>
  <si>
    <t>Fee - Performance Shizuoka</t>
  </si>
  <si>
    <t>Tech Rehearsal Expenses</t>
  </si>
  <si>
    <t>Supplies</t>
  </si>
  <si>
    <t>1 pax x 2 days x 100,000</t>
  </si>
  <si>
    <t>Fee - Performance Jakarta</t>
  </si>
  <si>
    <r>
      <rPr>
        <sz val="11"/>
        <color rgb="FF000000"/>
        <rFont val="Arial"/>
      </rPr>
      <t xml:space="preserve">C  Translation, interpretation and honoraria for lectures </t>
    </r>
    <r>
      <rPr>
        <sz val="11"/>
        <color rgb="FF000000"/>
        <rFont val="Arial"/>
      </rPr>
      <t>　[Requested to the Asia Center]</t>
    </r>
  </si>
  <si>
    <t xml:space="preserve">Translation, interpretation and honoraria for lectures   [Other Financial Sources] </t>
  </si>
  <si>
    <t>D  Preparation of materials, reports, PR materials, etc.  [Requested to the Asia Center]</t>
  </si>
  <si>
    <t>[D]Expenses for preparation of PR materials</t>
  </si>
  <si>
    <t>PR - Work in proggress Flores</t>
  </si>
  <si>
    <t>1 pax x 85,000</t>
  </si>
  <si>
    <t>PR - Work in proggress Tokyo</t>
  </si>
  <si>
    <t>1 pax x 170,000</t>
  </si>
  <si>
    <t>PR - Performance Jakarta</t>
  </si>
  <si>
    <t xml:space="preserve">Preparation of materials, reports, PR materials, etc. [Other Financial Sources] </t>
  </si>
  <si>
    <t>PR - Performance Shizuoka</t>
  </si>
  <si>
    <t>E Freight transportation  [Requested to the Asia Center]</t>
  </si>
  <si>
    <t xml:space="preserve"> Freight transportation s  [Other Financial Sources] </t>
  </si>
  <si>
    <t>Others</t>
  </si>
  <si>
    <t>Expenses to be covered by financial resources other than those from the Asia Center</t>
  </si>
  <si>
    <t>Local Transport - from/to airport</t>
  </si>
  <si>
    <t>Tokyo &lt;=&gt; Narita</t>
  </si>
  <si>
    <t>3 persons x 6,040</t>
  </si>
  <si>
    <t>Colombo</t>
  </si>
  <si>
    <t>1 person x 5,000</t>
  </si>
  <si>
    <t>Sydney</t>
  </si>
  <si>
    <t>1 person x 6,000</t>
  </si>
  <si>
    <t>Jakarta</t>
  </si>
  <si>
    <t>3 persons x 3,000</t>
  </si>
  <si>
    <t>8 persons x 2,000</t>
  </si>
  <si>
    <t>Ho Chi Min</t>
  </si>
  <si>
    <t>Visa Application</t>
  </si>
  <si>
    <t>Tokyo &amp; Colombo</t>
  </si>
  <si>
    <t>4 person x  12,500</t>
  </si>
  <si>
    <t>10 persons x 15 days x 4,000</t>
  </si>
  <si>
    <t>2 persons x 2,000</t>
  </si>
  <si>
    <t>10 persons x 3,000</t>
  </si>
  <si>
    <t>13 persons x 4,000</t>
  </si>
  <si>
    <t>10 persons x 6040</t>
  </si>
  <si>
    <t>Flores &amp; Yogyakarta</t>
  </si>
  <si>
    <t>5 person x 6,000</t>
  </si>
  <si>
    <t>Tokyo</t>
  </si>
  <si>
    <t>Workshop Shizuoka</t>
  </si>
  <si>
    <t>13 persons x 20 days x 4,000</t>
  </si>
  <si>
    <t>Performance Shizuoka</t>
  </si>
  <si>
    <t>13 persons x 22 days x 4,000</t>
  </si>
  <si>
    <t>3 persons x 6040</t>
  </si>
  <si>
    <t>Total of expenses to be covered by financial resources other than the Asia Center</t>
  </si>
  <si>
    <t>↑（１）</t>
  </si>
  <si>
    <t>↑（２）</t>
  </si>
  <si>
    <t>↑（３）</t>
  </si>
  <si>
    <t>Income</t>
  </si>
  <si>
    <t>Financial resources</t>
  </si>
  <si>
    <t>Amount</t>
  </si>
  <si>
    <t>Notes</t>
  </si>
  <si>
    <t>Requested Budget to the Asia Center *equal to Total of [Requested Budget] column  (1)</t>
  </si>
  <si>
    <t>Applicant's Own Funds *equal to Total of [Applicant's Own Funds] column  (2)</t>
  </si>
  <si>
    <t>Other Financial Sources *equal to Totla of [Other Financial Sources] column (3)</t>
  </si>
  <si>
    <r>
      <rPr>
        <sz val="11"/>
        <color rgb="FF000000"/>
        <rFont val="Arial"/>
      </rPr>
      <t>　[Subsidies from other organizations ]</t>
    </r>
  </si>
  <si>
    <r>
      <rPr>
        <sz val="11"/>
        <color rgb="FF000000"/>
        <rFont val="Arial"/>
      </rPr>
      <t>←Choose from the drop-down list</t>
    </r>
  </si>
  <si>
    <r>
      <rPr>
        <sz val="11"/>
        <color rgb="FF000000"/>
        <rFont val="Arial"/>
      </rPr>
      <t>　[Contribution, Donation, etc.]</t>
    </r>
  </si>
  <si>
    <r>
      <rPr>
        <sz val="11"/>
        <color rgb="FF000000"/>
        <rFont val="Arial"/>
      </rPr>
      <t>　[Expected Income (earning from entrance fees, participation fees, etc.)]</t>
    </r>
  </si>
  <si>
    <t>Income Total</t>
  </si>
  <si>
    <t>[Expenditure]</t>
  </si>
  <si>
    <r>
      <rPr>
        <b/>
        <sz val="11"/>
        <color rgb="FF000000"/>
        <rFont val="Arial"/>
      </rPr>
      <t>・Keep the Requested Budget [(1)] less than 70 percent of the Total Budget.</t>
    </r>
  </si>
  <si>
    <r>
      <rPr>
        <b/>
        <sz val="11"/>
        <color rgb="FF000000"/>
        <rFont val="Arial"/>
      </rPr>
      <t>・Only choose a maximum of three out of the five categories for Requested Budget [(1)]</t>
    </r>
  </si>
  <si>
    <r>
      <rPr>
        <b/>
        <sz val="11"/>
        <color rgb="FF000000"/>
        <rFont val="Arial"/>
      </rPr>
      <t>・Add row(s) as necessary</t>
    </r>
  </si>
  <si>
    <r>
      <rPr>
        <b/>
        <sz val="11"/>
        <color rgb="FF000000"/>
        <rFont val="Arial"/>
      </rPr>
      <t>・Items other than those in the three categories in the Requested Budget must be included in the [Applicant's Own Funds] and [Other Financial Sources] columns respectively.</t>
    </r>
  </si>
  <si>
    <r>
      <rPr>
        <b/>
        <sz val="11"/>
        <color rgb="FF000000"/>
        <rFont val="Arial"/>
      </rPr>
      <t>・Provide breakdowns of each item (unit price × quantity etc.) and attach estimate sheets (photocopies allowed) for items in Requested Budget.</t>
    </r>
  </si>
  <si>
    <r>
      <rPr>
        <b/>
        <sz val="11"/>
        <color rgb="FF000000"/>
        <rFont val="Arial"/>
      </rPr>
      <t xml:space="preserve">・Attach (a) document(s) that substantiate the amount allocated or that specify the unit cost and quantity (number of days, times, duration, etc.) when applying for honoraria and interpreter/translator fees. </t>
    </r>
  </si>
  <si>
    <t>[Income]</t>
  </si>
  <si>
    <r>
      <rPr>
        <b/>
        <sz val="11"/>
        <color rgb="FF000000"/>
        <rFont val="Arial"/>
      </rPr>
      <t xml:space="preserve">・Other funds (grants, subsidies, donations etc.) other than the Asia Center must be specified as </t>
    </r>
    <r>
      <rPr>
        <b/>
        <sz val="11"/>
        <color rgb="FF0000D4"/>
        <rFont val="Arial"/>
      </rPr>
      <t>1) Finalized, 2) Application-in-Progress, or 3) Application-in-Progress</t>
    </r>
    <r>
      <rPr>
        <b/>
        <sz val="11"/>
        <color rgb="FF000000"/>
        <rFont val="Arial"/>
      </rPr>
      <t xml:space="preserve"> in the [Notes] column.</t>
    </r>
  </si>
  <si>
    <r>
      <rPr>
        <b/>
        <sz val="11"/>
        <color rgb="FF000000"/>
        <rFont val="Arial"/>
      </rPr>
      <t>・Add row(s) to the [Other Financial Resources] and [Income Expected from the Applicant's Project] rows as necessary.</t>
    </r>
  </si>
  <si>
    <t>* Make sure that the Total Budget is equal to the Income Total</t>
  </si>
  <si>
    <t>Period</t>
  </si>
  <si>
    <t>Duration</t>
  </si>
  <si>
    <t>Activities</t>
  </si>
  <si>
    <t>person/route/location</t>
  </si>
  <si>
    <t>Budget Item</t>
  </si>
  <si>
    <t>Volume</t>
  </si>
  <si>
    <t>Frequency</t>
  </si>
  <si>
    <t>Asia Center</t>
  </si>
  <si>
    <t>Other</t>
  </si>
  <si>
    <t>March, 2018</t>
  </si>
  <si>
    <t>Project Schedule, for Main Research and Concept Development for 2018 fixed.</t>
  </si>
  <si>
    <t>Co-producer(s) and Sponsors/Supporters confirmed.</t>
  </si>
  <si>
    <t>May 20 – May 26, 2018</t>
  </si>
  <si>
    <t>7 Days</t>
  </si>
  <si>
    <t>Archive Research on Fear and History</t>
  </si>
  <si>
    <t>Ugoran Prasad (dramaturg)</t>
  </si>
  <si>
    <t>Local transport - from/ to airport - Sidney</t>
  </si>
  <si>
    <t>times</t>
  </si>
  <si>
    <t>Meeting with the expected artist- collaborator in Tokyo</t>
  </si>
  <si>
    <t>Sidney &gt; Tokyo</t>
  </si>
  <si>
    <t>Local transport - from/to airport - Jakarta</t>
  </si>
  <si>
    <t>Meeting with co-producer (SPAC) in SPAC</t>
  </si>
  <si>
    <t>Yudi Ahmad Tajudin (director)</t>
  </si>
  <si>
    <t>Local transport - from/to airport - Tokyo</t>
  </si>
  <si>
    <t>http://www.jreast.co.jp/e/pass/nex_round.html?src=gnavi</t>
  </si>
  <si>
    <t>Jakarta &gt; Tokyo</t>
  </si>
  <si>
    <t>International Flight Sidney - Tokyo Return</t>
  </si>
  <si>
    <t>https://www.skyscanner.co.id/transportasi/penerbangan/syd/nrt/180519/180609/ongkos-penerbangan-dari-sydney-ke-tokyo-narita-di-mei-2018-dan-juni-2018.html?adults=1&amp;children=0&amp;adultsv2=1&amp;childrenv2=&amp;infants=0&amp;cabinclass=economy&amp;rtn=1&amp;preferdirects=false&amp;outboundaltsenabled=false&amp;inboundaltsenabled=false&amp;ref=home#details/16692-1805190815--32184-0-14788-1805191705|14788-1806091925--32184-0-16692-1806100610</t>
  </si>
  <si>
    <t>Yudi</t>
  </si>
  <si>
    <t>International Flight Jakarta - Tokyo Return</t>
  </si>
  <si>
    <t>https://www.wego.co.id/en/flights/searches/CGK-NRT/2018-05-19:2018-06-09/economy/1a:0c:0i?sort=price&amp;order=asc&amp;airlines=GA</t>
  </si>
  <si>
    <t>Tokyo &gt; Shizuoka &gt; Tokyo</t>
  </si>
  <si>
    <t>Visa application - Sidney &amp; Jakarta</t>
  </si>
  <si>
    <t>http://www.mofa.go.jp/j_info/visit/visa/procedure/fee.html</t>
  </si>
  <si>
    <t>Accomodation/Hotel - Tokyo</t>
  </si>
  <si>
    <t>room</t>
  </si>
  <si>
    <t>days</t>
  </si>
  <si>
    <t>https://www.expedia.co.id/Tokyo-Hotels-APA-Hotel-Higashi-Shinjuku-Ekimae.h5421669.Hotel-Information?adults=2&amp;children=0&amp;chkin=20%2F5%2F2018&amp;chkout=25%2F05%2F2018&amp;regionId=179900&amp;hwrqCacheKey=b11776db-39dc-4ba4-a532-f94818e34fffHWRQ1511249659324&amp;vip=false&amp;mctc=8&amp;exp_dp=992527&amp;exp_ts=1511249660336&amp;exp_curr=IDR&amp;exp_pg=HSR&amp;daysInFuture=&amp;stayLength=&amp;ts=1511250094293&amp;langid=2057#</t>
  </si>
  <si>
    <t>Accomodation/Hotel - Shizuoka</t>
  </si>
  <si>
    <t>SPAC Lodge?</t>
  </si>
  <si>
    <t>Local transport Tokyo - Shizuoka Return</t>
  </si>
  <si>
    <t>https://shinkansen-ticket.com/cart</t>
  </si>
  <si>
    <t>Interpreter</t>
  </si>
  <si>
    <t>Fee Researcher</t>
  </si>
  <si>
    <t>persons</t>
  </si>
  <si>
    <t>Meeting Expenses</t>
  </si>
  <si>
    <t>pax</t>
  </si>
  <si>
    <t>May 27 – June 3, 2018</t>
  </si>
  <si>
    <t>8 days</t>
  </si>
  <si>
    <t>Field Research on The Culture and History of Ainu in Hokkaido</t>
  </si>
  <si>
    <t>Local transport - from/to airport - Tokyo Roundtrip</t>
  </si>
  <si>
    <t>Tokyo &gt; Hokaido &gt;</t>
  </si>
  <si>
    <t>Local transport - from/to airport - Hokkaido Roundtrip</t>
  </si>
  <si>
    <t>http://www2.jrhokkaido.co.jp/global/english/pticket/pdf/direction01.pdf</t>
  </si>
  <si>
    <t>Ugoran Prasad</t>
  </si>
  <si>
    <t>Local Flight Tokyo - Hokkaido Return</t>
  </si>
  <si>
    <t>https://www.mytrip.com/id-en/flights/searches/6f382ba9c8fd49b4bd17d8e1e65b4b4f/journeys/05fb2b9cf78e46be94dd11d996e0e617/reservations/new?mcurrency=JPY</t>
  </si>
  <si>
    <t>Accomodation/Hotel - Hokkaido</t>
  </si>
  <si>
    <t>Room</t>
  </si>
  <si>
    <t>https://secure.agoda.com/en-us/book/?cnty=3&amp;secdat=Nai38InkgdkXpgyqilXuOcOblPABzKjCXXNUreb3l9Vh5Hy%252b6aBtHbsG%252fnGHOvJsPPRVgWQ6QxtjTrYa91aW7DaHXLZRFwWU8S6utAv98NdRJmzqaIHAjmnRHg1MKFT0aVrRlte4h%252bpJ5vg33%252bfjMX%252bHLNKMjroXF6OvaD4sotJuhYjcOXvmWQwW%252bReMmP2AkK8zEp8d7ajFYpPKCt%252buFwlptBZmAwDCmWvnqsnuYgu%252bCd%252b9lF8Gslw%252b%252bsiyFudd0Et0o%252bi7q9Gvj2mtta4oNRMStodccmoQKbRBC8VnKrWQKAJIEYJwqq7jiya7zPTtLTcHoxESSlKTed1rNCl9um5Pj5hX0MKE1lfS88tSdik%253d&amp;v=21&amp;cnIcp=0&amp;dclid=-1&amp;gclid=-1&amp;siteId=1791248&amp;ori=ID&amp;r0=cG8TfjimUToSlCihhg9ON6xaR37YoLPjqQguslt6UKcQFn34lkJsFqIKvzMaEFC79q%252bi3MxmZ5ySCDzay1Yai0p5hZSTquVKbRLltyeh8ZVkXUm7xHTL6TGyuqoxiZm9AFWOLjR4pwFd80CDCIFYo%252fHONRW06kzUIDW3IM9jKT%252bK%252bXcPeCOfW%252fuHf1d9LE%252fK&amp;nr0=2&amp;xbr0=&amp;sarg=1D8pK9VHQDRFsgPkF%252f7WLFqvPoIBVNcmf66Dt4%252b%252fxqlvMntuVUOZ%252b0Om%252bIz2oElZN95m3%252f3yDvS6KSAjvGnL170KuZ7TawHcXUgApwhxw1%252f7BWjj3XqnHAgsSOCeM0RmolEHV%252fafTa1boNLwz49L7ZIeEQcixpA%252bppkFxyH%252bfNdfRxjspAJ%252b1PbFNsSINtdTu%252fCC0V%252btmcLPioBqf9XwSqp1rfpYYjf4xQpfXQuIfT8%253d&amp;finc=false</t>
  </si>
  <si>
    <t>June 4-June 9, 2018</t>
  </si>
  <si>
    <t>5 days</t>
  </si>
  <si>
    <t>Research on Fear and the notion of Japanese ghost as expressed  in popular culture</t>
  </si>
  <si>
    <t>Hokkaido &gt; Tokyo &gt; Jakarta</t>
  </si>
  <si>
    <t>https://www.booking.com/hotel/jp/apa-higashishinjuku-ekimae.html?aid=1237590;label=metaskyscan-hotel-426654_lang-en_curr-JPY_clkid-147a1d4acf3d11e7a8e273281b1c4bd8;sid=61149bf12a5507932405851a2a9f93df;all_sr_blocks=42665405_88972434_0_2_0;checkin=2018-06-04;checkout=2018-06-09;dest_id=-246227;dest_type=city;dist=0;group_adults=2;group_children=0;hapos=1;highlighted_blocks=42665405_88972434_0_2_0;hpos=1;no_rooms=1;room1=A%2CA;sb_price_type=total;srepoch=1511324747;srfid=13fceb31e0f44eaa85e5c5476355ae599e04fc3dX1;srpvid=6e7b1f253b9702cb;type=total;ucfs=1&amp;#rt-lightbox-open-RD42665405</t>
  </si>
  <si>
    <t>Hokkaido &gt; Tokyo &gt; Sidney</t>
  </si>
  <si>
    <t>Research Expenses</t>
  </si>
  <si>
    <t>July 23–31, 2018</t>
  </si>
  <si>
    <t>9 days</t>
  </si>
  <si>
    <t>Research in Sri Lanka on Fear and Anxiety in historical, social and political context.</t>
  </si>
  <si>
    <t>and meeting with the artist collaborator</t>
  </si>
  <si>
    <t xml:space="preserve">Jakarta &gt; Colombo </t>
  </si>
  <si>
    <t>Local transport - from/to airport - Colombo</t>
  </si>
  <si>
    <t>Colombo &gt; Ho Chi Min</t>
  </si>
  <si>
    <t>International Flight Sidney - Colombo Return</t>
  </si>
  <si>
    <t>https://www.skyscanner.co.id/transportasi/penerbangan/syd/cmba/180723/180731/ongkos-penerbangan-dari-sydney-ke-kolombo-di-juli-2018.html?adults=1&amp;children=0&amp;adultsv2=1&amp;childrenv2=&amp;infants=0&amp;cabinclass=economy&amp;rtn=1&amp;preferdirects=false&amp;outboundaltsenabled=false&amp;inboundaltsenabled=false&amp;ref=day-view#details/16692-1807232140--32611-1-10610-1807240930|10610-1807311030--32611-1-16692-1808011045</t>
  </si>
  <si>
    <t>Ugoran</t>
  </si>
  <si>
    <t xml:space="preserve">International Flight Jakarta - Colombo </t>
  </si>
  <si>
    <t>https://www.skyscanner.co.id/transportasi/penerbangan/cgki/cmba/180723/ongkos-penerbangan-dari-jakarta-ke-kolombo-di-juli-2018.html?adults=1&amp;children=0&amp;adultsv2=1&amp;childrenv2=&amp;infants=0&amp;cabinclass=economy&amp;rtn=0&amp;preferdirects=false&amp;outboundaltsenabled=false&amp;inboundaltsenabled=false&amp;ref=day-view&amp;seo_airline=ci#details/10485-1807231425--31821-0-10610-1807231730</t>
  </si>
  <si>
    <t>Sidney &gt; Colombo &gt; Sidney</t>
  </si>
  <si>
    <t>International Flight Colombo - Ho Chi Minh</t>
  </si>
  <si>
    <t>https://ssl.nusatrip.com/checkout/review?chkid=55c3ce0e2d0908358abde0c52bcc5a2c&amp;from=http%3A%2F%2Fwww.nusatrip.com%2Fflights%2Fsearch%3Fdeparture%3DCMB%26arrival%3DSGN%26departDate%3D20180731%26adultNum%3D1%26childNum%3D0%26infantNum%3D0%26departureText%3DCMB%255E%255E%2528CMB%2B%253A%2BBandaranaike%2BItnl.%255E%255EColombo%255E%255ESri%2BLanka%26srcdep%3Dcolombo%26arrivalText%3DSGN%255E%255E%2528SGN%2B%253A%2BTan%2BSon%2BNhat%2BIntl.%255E%255EHo%2BChi%2BMinh%2BCity%2B%257C%2BSaigon%255E%255EVietnam%26srcarr%3Dho%2Bchi%2Bminh%2Bcity%2B%257C%2Bsaigon&amp;fromapi=1&amp;utm_campaign=NUSAPI&amp;utm_medium=WEGOFLIGHT&amp;utm_source=CMBSGN20180731100</t>
  </si>
  <si>
    <t>https://www.eta.gov.lk/slvisa/visainfo/fees.jsp</t>
  </si>
  <si>
    <t>Accomodation/Hotel - Colombo</t>
  </si>
  <si>
    <t>https://www.agoda.com/id-id/pages/agoda/default/DestinationSearchResult.aspx?cid=1791248&amp;currency=IDR&amp;checkin=2018-07-23&amp;checkout=2018-07-31&amp;NumberofAdults=2&amp;NumberofChildren=0&amp;Rooms=1&amp;skyscanner_redirectid=mdWIIMqOEeeVxcHpKKAAsg&amp;tag=99d58820-ca8e-11e7-95c5-c1e928a000b2&amp;selectedproperty=487856&amp;city=7835&amp;adults=2&amp;children=0&amp;hc=IDR&amp;los=8</t>
  </si>
  <si>
    <t>August 1 - August 8, 2018</t>
  </si>
  <si>
    <t>7 days</t>
  </si>
  <si>
    <t>Research in Vietnam on Fear and Anxiety in historical, social and political context.</t>
  </si>
  <si>
    <t>Local transport - from/to airport - Hanoi</t>
  </si>
  <si>
    <t>Meeting with the artist collaborator</t>
  </si>
  <si>
    <t>Ho Chi Min &gt; Jakarta</t>
  </si>
  <si>
    <t>International Flight Ho Chi Minh - Jakarta</t>
  </si>
  <si>
    <t>https://www.wego.co.id/flights/bookings?fare_id=58bcac97247d8cfa:wego.com-jetstar.com:1&amp;locale=en&amp;currency_code=JPY&amp;api_version=2&amp;search_key=[cSGN:CGK:2018-08-09]~1~0~0~ID~economy~desktop~WEB_APP</t>
  </si>
  <si>
    <t>Accomodation/Hotel - Ho Chi Minh</t>
  </si>
  <si>
    <t>https://www.expedia.co.id/Ho-Chi-Minh-City-Hotels-Iamsaigon.h20179242.Hotel-Information?chkin=1%2F8%2F2018&amp;chkout=9%2F8%2F2018&amp;rm1=a2&amp;regionId=178262&amp;sort=recommended&amp;hwrqCacheKey=b11776db-39dc-4ba4-a532-f94818e34fffHWRQ1511328771744&amp;vip=false&amp;c=403386ec-dfc6-4b7b-8cf3-a9473ba84b04&amp;mctc=8&amp;exp_dp=669250&amp;exp_ts=1511328776353&amp;exp_curr=IDR&amp;swpToggleOn=false&amp;exp_pg=HSR</t>
  </si>
  <si>
    <t>October 10–October 17, 2018</t>
  </si>
  <si>
    <t>Research in Tokyo on “Fundamentalism and Nationalism” as a form of relation between fear and identity</t>
  </si>
  <si>
    <t>Yudi Ahmad Tajudin</t>
  </si>
  <si>
    <t>Further meeting and discussion with artist collaborator</t>
  </si>
  <si>
    <t xml:space="preserve">International Flight Sidney - Tokyo </t>
  </si>
  <si>
    <t>https://www.fly365.com/booking</t>
  </si>
  <si>
    <t xml:space="preserve">International Flight Jakarta - Tokyo </t>
  </si>
  <si>
    <t>https://booking.garuda-indonesia.com/plnext/garudaindonesiaDX/Override.action?__utma=46826104.1542430271.1511245085.1511249820.1511340233.3&amp;__utmb=46826104.1.10.1511340233&amp;__utmc=46826104&amp;__utmx=-&amp;__utmz=46826104.1511340233.3.3.utmcsr=handoff.wego.com|utmccn=(referral)|utmcmd=referral|utmcct=/flights/continue&amp;__utmv=-&amp;__utmk=165554362#/FPOW</t>
  </si>
  <si>
    <t>https://www.agoda.com/id-id/apa-hotel-kodemmacho-ekimae/hotel/tokyo-jp.html?checkin=2018-10-10&amp;los=7&amp;adults=2&amp;rooms=1&amp;cid=1791248&amp;tag=45bcf0f4-ca8c-11e7-9f16-e9b9d4f7ed04&amp;searchrequestid=34d9e79f-af43-4139-ae98-42ee13e89d68</t>
  </si>
  <si>
    <t>October 18–October 25, 2018</t>
  </si>
  <si>
    <t>Research in Kyoto on “Mobility/immobility of a tradition”</t>
  </si>
  <si>
    <t>Local transport - from/to airport - Kyoto</t>
  </si>
  <si>
    <t>https://www.japan-guide.com/e/e2033.html</t>
  </si>
  <si>
    <t>Tokyo &gt; Kyoto &gt; Jakarta</t>
  </si>
  <si>
    <t xml:space="preserve">International Flight Kyoto - Sidney </t>
  </si>
  <si>
    <t>https://booking.garuda-indonesia.com/plnext/garudaindonesiaDX/Fare.action;jsessionid=LwLjE70ouVaoQHvXZfYOx8hEAejuaa8f86o7s0kAcrX8GGA1fcSc!766234061!1502506618!1511343242536#/FARE</t>
  </si>
  <si>
    <t xml:space="preserve">International Flight Kyoto - Jakarta </t>
  </si>
  <si>
    <t>https://booking.garuda-indonesia.com/plnext/garudaindonesiaDX/FlexPricerAvailability.action;jsessionid=Wv3jCAr1tJCb_dFrr_R7rYZiKVVWxUtyDc1iHzjgNqPnMPRxsH3X!-1271888406!-30997008!1511342476037?B_LOCATION_1=KIX&amp;E_LOCATION_1=CGK&amp;B_DATE_1=201810280000&amp;DATE_RANGE_VALUE_1=3&amp;DATE_RANGE_QUALIFIER_1=C&amp;B_ANY_TIME_1=TRUE&amp;PRICING_TYPE=O&amp;TRIP_TYPE=O&amp;TRAVELLER_TYPE_1=ADT&amp;HAS_INFANT_1=FALSE&amp;ARRANGE_BY=E&amp;TRIP_FLOW=YES&amp;PLTG_IS_UPSELL=undefined&amp;DISPLAY_TYPE=2&amp;COMMERCIAL_FARE_FAMILY_1=ECOCFF&amp;PAGE_TICKET=1&amp;COUNTRY_SITE=GB&amp;SITE=CBEECNEW&amp;LANGUAGE=GB&amp;BOOKING_FLOW=REVENUE&amp;SITE_CORPORATE_ID=OCG-MUCWW28AA&amp;EXTERNAL_ID=BOOKING&amp;OFFICE_ID=TYOGA08AA#/FPOW</t>
  </si>
  <si>
    <t>Tokyo &gt; Kyoto &gt; Sidney</t>
  </si>
  <si>
    <t>Local Transport Tokyo -&gt; Kyoto</t>
  </si>
  <si>
    <t>Local Transport Tokyo &lt;-&gt; Kyoto</t>
  </si>
  <si>
    <t>Accomodation/Hotel - Kyoto</t>
  </si>
  <si>
    <t>rooms</t>
  </si>
  <si>
    <t>https://www.rehlat.com/en/hotels/bookingconfirmation</t>
  </si>
  <si>
    <t>November 2018-February 2019</t>
  </si>
  <si>
    <t>Concept Development (Long Distance Communication with Collaborators</t>
  </si>
  <si>
    <t>Research  and Finance Reports</t>
  </si>
  <si>
    <t>Web Development and Design Fee</t>
  </si>
  <si>
    <t>Web Content Editor</t>
  </si>
  <si>
    <t>Web Admin Fee</t>
  </si>
  <si>
    <t>Hosting Fee</t>
  </si>
  <si>
    <t>February</t>
  </si>
  <si>
    <t>Reporting</t>
  </si>
  <si>
    <t>Writting fee</t>
  </si>
  <si>
    <t>Editing Fee</t>
  </si>
  <si>
    <t>Report Printing</t>
  </si>
  <si>
    <t>April 17-28 2019</t>
  </si>
  <si>
    <t>12 days</t>
  </si>
  <si>
    <t>Workshop-Performance Decelopment 1 in Yogya</t>
  </si>
  <si>
    <t>Japan Artist (2 person)</t>
  </si>
  <si>
    <t>Yasuhiro, Takao, Mikari</t>
  </si>
  <si>
    <t>Tokyo &gt; Yogyakarta Return</t>
  </si>
  <si>
    <t>Srilankan Artist (1 person)</t>
  </si>
  <si>
    <t>Local transport - from/to airport - Ho Chi Min</t>
  </si>
  <si>
    <t>Colombo &gt; Yogyakarta Return</t>
  </si>
  <si>
    <t>Local transport - from/to airport - Sidney</t>
  </si>
  <si>
    <t>Vietnam Artist (1 person)</t>
  </si>
  <si>
    <t>YAT,  qomar, uung</t>
  </si>
  <si>
    <t>Ho Chi Min &gt; Yogyakarta Return</t>
  </si>
  <si>
    <t>Local transport - from/to airport - Yogyakarta</t>
  </si>
  <si>
    <t xml:space="preserve">International Flight Tokyo - Yogyakarta Return </t>
  </si>
  <si>
    <t>https://www.skyscanner.co.id/transportasi/penerbangan/nrt/jog/171113/171114/ongkos-penerbangan-dari-tokyo-narita-ke-yogyakarta-di-november-2017.html?adults=1&amp;children=0&amp;adultsv2=1&amp;childrenv2=&amp;infants=0&amp;cabinclass=economy&amp;rtn=1&amp;preferdirects=false&amp;outboundaltsenabled=false&amp;inboundaltsenabled=false&amp;ref=home#results</t>
  </si>
  <si>
    <t>Jakarta &gt; Yogyakarta Return</t>
  </si>
  <si>
    <t xml:space="preserve">International Flight Colombo - Yogyakarta Return </t>
  </si>
  <si>
    <t>https://www.skyscanner.co.id/transportasi/penerbangan/cmba/jog/171113/171114/ongkos-penerbangan-dari-kolombo-ke-yogyakarta-di-november-2017.html?adults=1&amp;children=0&amp;adultsv2=1&amp;childrenv2=&amp;infants=0&amp;cabinclass=economy&amp;rtn=1&amp;preferdirects=false&amp;outboundaltsenabled=false&amp;inboundaltsenabled=false&amp;ref=day-view#results</t>
  </si>
  <si>
    <t xml:space="preserve">International Flight Sidney - Yogyakarta Return </t>
  </si>
  <si>
    <t>https://www.skyscanner.co.id/transportasi/penerbangan/syd/jog/171113/171114/ongkos-penerbangan-dari-sydney-ke-yogyakarta-di-november-2017.html?adults=1&amp;children=0&amp;adultsv2=1&amp;childrenv2=&amp;infants=0&amp;cabinclass=economy&amp;rtn=1&amp;preferdirects=false&amp;outboundaltsenabled=false&amp;inboundaltsenabled=false&amp;ref=day-view#results</t>
  </si>
  <si>
    <t>Sidney &gt; Yogyakarta Return</t>
  </si>
  <si>
    <t xml:space="preserve">International Flight Ho Chi Min - Yogyakarta Return </t>
  </si>
  <si>
    <t>https://www.skyscanner.co.id/transportasi/penerbangan/sgn/jog/181001/181031/ongkos-penerbangan-dari-ho-chi-minh-city-ke-yogyakarta-di-oktober-2018.html?adults=1&amp;children=0&amp;adultsv2=1&amp;childrenv2=&amp;infants=0&amp;cabinclass=economy&amp;rtn=1&amp;preferdirects=false&amp;outboundaltsenabled=false&amp;inboundaltsenabled=false&amp;ref=day-view&amp;seo_airline=ci#details/16240-1810010955--31703,-32283-1-12795-1810011735|12795-1810311035--31877,-31876-1-16240-1810311845</t>
  </si>
  <si>
    <t>Yogyakarta Artist (2 person)</t>
  </si>
  <si>
    <t xml:space="preserve">Local Flight Jakarta - Yogyakarta Return </t>
  </si>
  <si>
    <t>Visa application - Tokyo</t>
  </si>
  <si>
    <t>http://www.imigrasi.go.id/index.php/en/public-services/visit-visa#fees</t>
  </si>
  <si>
    <t>Visa application - Colombo</t>
  </si>
  <si>
    <t>Accomodation/Hotel - Yogyakarta</t>
  </si>
  <si>
    <t>plus 2 dari yogya</t>
  </si>
  <si>
    <t>Studio Rental</t>
  </si>
  <si>
    <t>Workshop Expenses (material/meals/supplies)</t>
  </si>
  <si>
    <t>May 19-June 28 2019</t>
  </si>
  <si>
    <t>40 days</t>
  </si>
  <si>
    <t>Workshop-Performance Development 2 in Flores</t>
  </si>
  <si>
    <t>Tokyo &gt; Denpasar &gt; Flores Return</t>
  </si>
  <si>
    <t>Colombo &gt; Denpasar &gt; Flores Return</t>
  </si>
  <si>
    <t>Local transport - from/to airport - Flores</t>
  </si>
  <si>
    <t>Jakarta &gt; Floresa Return</t>
  </si>
  <si>
    <t>Sidney &gt; Denpasar &gt; Flores Return</t>
  </si>
  <si>
    <t xml:space="preserve">International Flight Ho Chi Min - Jakarta Return </t>
  </si>
  <si>
    <t>https://www.skyscanner.co.id/transportasi/penerbangan/sgn/cgki/181001/181031/ongkos-penerbangan-dari-ho-chi-minh-city-ke-jakarta-di-oktober-2018.html?adults=1&amp;children=0&amp;adultsv2=1&amp;childrenv2=&amp;infants=0&amp;cabinclass=economy&amp;rtn=1&amp;preferdirects=false&amp;outboundaltsenabled=false&amp;inboundaltsenabled=false&amp;ref=day-view&amp;seo_airline=ci#details/16240-1810010835--32611-1-10485-1810011415|10485-1810310130--32611-1-16240-1810310855</t>
  </si>
  <si>
    <t>Flores Artist (3 Person)</t>
  </si>
  <si>
    <t xml:space="preserve">International Flight Tokyo - Flores(Maumere) Return </t>
  </si>
  <si>
    <t>https://www.skyscanner.co.id/transportasi/penerbangan/nrt/mof/171114/171115/ongkos-penerbangan-dari-tokyo-narita-ke-maumere-di-november-2017.html?adults=1&amp;children=0&amp;adultsv2=1&amp;childrenv2=&amp;infants=0&amp;cabinclass=economy&amp;rtn=1&amp;preferdirects=false&amp;outboundaltsenabled=false&amp;inboundaltsenabled=false&amp;ref=day-view#results</t>
  </si>
  <si>
    <t>Yogyakarta Artist (4 person)</t>
  </si>
  <si>
    <t xml:space="preserve">International Flight Colombo - Jakarta Return </t>
  </si>
  <si>
    <t>https://www.skyscanner.co.id/transportasi/penerbangan/cmba/cgk/171116/171117/ongkos-penerbangan-dari-kolombo-ke-soekarno-hatta-jakarta-di-november-2017.html?adults=1&amp;children=0&amp;adultsv2=1&amp;childrenv2=&amp;infants=0&amp;cabinclass=economy&amp;rtn=1&amp;preferdirects=false&amp;outboundaltsenabled=false&amp;inboundaltsenabled=false&amp;ref=day-view&amp;seo_airline=ay#results</t>
  </si>
  <si>
    <t>Yogyakarta &gt; Flores Return</t>
  </si>
  <si>
    <t xml:space="preserve">International Flight Sidney - Flores Return </t>
  </si>
  <si>
    <t>https://www.skyscanner.co.id/transportasi/penerbangan/syd/mof/171116/171117/ongkos-penerbangan-dari-sydney-ke-maumere-di-november-2017.html?adults=1&amp;children=0&amp;adultsv2=1&amp;childrenv2=&amp;infants=0&amp;cabinclass=economy&amp;rtn=1&amp;preferdirects=false&amp;outboundaltsenabled=false&amp;inboundaltsenabled=false&amp;ref=day-view&amp;seo_airline=ay#results</t>
  </si>
  <si>
    <t xml:space="preserve">Local Flight Jakarta - Flores Return </t>
  </si>
  <si>
    <t>https://www.skyscanner.co.id/transportasi/penerbangan/cgk/mof/171116/171117/ongkos-penerbangan-dari-soekarno-hatta-jakarta-ke-maumere-di-november-2017.html?adults=1&amp;children=0&amp;adultsv2=1&amp;childrenv2=&amp;infants=0&amp;cabinclass=economy&amp;rtn=1&amp;preferdirects=false&amp;outboundaltsenabled=false&amp;inboundaltsenabled=false&amp;ref=day-view&amp;seo_airline=ay#results</t>
  </si>
  <si>
    <t xml:space="preserve">Local Flight Yogyakarta - Flores Return </t>
  </si>
  <si>
    <t>https://www.skyscanner.co.id/transportasi/penerbangan/jog/mof/171116/171117/ongkos-penerbangan-dari-yogyakarta-ke-maumere-di-november-2017.html?adults=1&amp;children=0&amp;adultsv2=1&amp;childrenv2=&amp;infants=0&amp;cabinclass=economy&amp;rtn=1&amp;preferdirects=false&amp;outboundaltsenabled=false&amp;inboundaltsenabled=false&amp;ref=day-view&amp;seo_airline=ay#results</t>
  </si>
  <si>
    <t>Accomodation/Hotel - Flores</t>
  </si>
  <si>
    <t>https://www.skyscanner.co.id/hotels/q/?q=Maumere&amp;sd=2017-11-16&amp;ed=2017-11-17&amp;na=1&amp;nr=1&amp;bpt_eid=27549292</t>
  </si>
  <si>
    <t>June 29 2019</t>
  </si>
  <si>
    <t>2 days</t>
  </si>
  <si>
    <t>Work in Progress Public Presentation 1 in Flores</t>
  </si>
  <si>
    <t>Artistic Production</t>
  </si>
  <si>
    <t>Venue Rental</t>
  </si>
  <si>
    <t>Productio Cost (PR, Documentation, Meals, Audience handling)</t>
  </si>
  <si>
    <t>Equipment Cost</t>
  </si>
  <si>
    <t>Fee artist</t>
  </si>
  <si>
    <t>Fee staff</t>
  </si>
  <si>
    <t>August 11-30, 2019</t>
  </si>
  <si>
    <t>20 days</t>
  </si>
  <si>
    <t>Workshop-Performance Development 3 in Tokyo</t>
  </si>
  <si>
    <t>Colombo &gt; Tpkyo Return</t>
  </si>
  <si>
    <t>Jakarta &gt;Tokyo Return</t>
  </si>
  <si>
    <t>Sidney &gt; Tokyo Return</t>
  </si>
  <si>
    <t xml:space="preserve">International Flight Ho Chi Min - Tokyo Return </t>
  </si>
  <si>
    <t>https://www.skyscanner.co.id/transportasi/penerbangan/sgn/nrt/181001/181031/ongkos-penerbangan-dari-ho-chi-minh-city-ke-tokyo-narita-di-oktober-2018.html?adults=1&amp;children=0&amp;adultsv2=1&amp;childrenv2=&amp;infants=0&amp;cabinclass=economy&amp;rtn=1&amp;preferdirects=false&amp;outboundaltsenabled=false&amp;inboundaltsenabled=false&amp;ref=day-view&amp;seo_airline=ci#details/16240-1810010700--32571-0-14788-1810011505|14788-1810311645--32571-0-16240-1810312145</t>
  </si>
  <si>
    <t>Flores &gt; Denpasar &gt; Tokyo Return</t>
  </si>
  <si>
    <t xml:space="preserve">International Flight Colombo - Tokyo Return </t>
  </si>
  <si>
    <t>https://www.skyscanner.co.id/transportasi/penerbangan/cmba/nrt/171113/171114/ongkos-penerbangan-dari-kolombo-ke-tokyo-narita-di-november-2017.html?adults=1&amp;children=0&amp;adultsv2=1&amp;childrenv2=&amp;infants=0&amp;cabinclass=economy&amp;rtn=1&amp;preferdirects=false&amp;outboundaltsenabled=false&amp;inboundaltsenabled=false&amp;ref=home#results</t>
  </si>
  <si>
    <t xml:space="preserve">International Flight Sidney - Tokyo Return </t>
  </si>
  <si>
    <t>Yogyakarta &gt; Tokyo Return</t>
  </si>
  <si>
    <t xml:space="preserve">International Flight Jakarta - Tokyo Return </t>
  </si>
  <si>
    <t xml:space="preserve">International Flight Yogyakarta - Tokyo Return </t>
  </si>
  <si>
    <t xml:space="preserve">International Flight Flores - Tokyo Return </t>
  </si>
  <si>
    <t>https://www.skyscanner.co.id/transportasi/penerbangan/mof/nrt/171114/171115/ongkos-penerbangan-dari-maumere-ke-tokyo-narita-di-november-2017.html?adults=1&amp;children=0&amp;adultsv2=1&amp;childrenv2=&amp;infants=0&amp;cabinclass=economy&amp;rtn=1&amp;preferdirects=false&amp;outboundaltsenabled=false&amp;inboundaltsenabled=false&amp;ref=day-view#results</t>
  </si>
  <si>
    <t>Visa application - Yogyakarta &amp; Flores</t>
  </si>
  <si>
    <t>Work in Progress Public Presentation 2 in Tokyo</t>
  </si>
  <si>
    <t>fee artist</t>
  </si>
  <si>
    <t xml:space="preserve">fee staff </t>
  </si>
  <si>
    <t>October 12 - 31, 2019</t>
  </si>
  <si>
    <t>Workshop-Performance Development 4 in Shizuoka</t>
  </si>
  <si>
    <t>ditanggung spac. tapi diitung wae dhisik.</t>
  </si>
  <si>
    <t>Local transport - Tokyo - Shizuoka Return</t>
  </si>
  <si>
    <t>November 1-22, 2019</t>
  </si>
  <si>
    <t xml:space="preserve">Premiere - performances in Shizuoka </t>
  </si>
  <si>
    <t>December 14-15, 2019</t>
  </si>
  <si>
    <t>Performance in Jakarta</t>
  </si>
  <si>
    <t>Tokyo - Jakarta Return</t>
  </si>
  <si>
    <t>Colombo &gt; Jakarta Return</t>
  </si>
  <si>
    <t>Sidney &gt; Jakarta Return</t>
  </si>
  <si>
    <t>Flores &gt; Jakarta Return</t>
  </si>
  <si>
    <t xml:space="preserve">International Flight Tokyo - Jakarta Return </t>
  </si>
  <si>
    <t>https://www.skyscanner.co.id/transportasi/penerbangan/nrt/cgk/171114/171115/ongkos-penerbangan-dari-tokyo-narita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</si>
  <si>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>Yogyakarta &gt; Jakarta Return</t>
  </si>
  <si>
    <t>https://www.skyscanner.co.id/transportasi/penerbangan/cmba/cgk/171114/171115/ongkos-penerbangan-dari-kolombo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</si>
  <si>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 xml:space="preserve">International Flight Sidney - Jakarta Return </t>
  </si>
  <si>
    <t>https://www.skyscanner.co.id/transportasi/penerbangan/syd/cgk/171114/171115/ongkos-penerbangan-dari-sydney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</si>
  <si>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 xml:space="preserve">Local Flight Yogyakarta - Jakarta Return </t>
  </si>
  <si>
    <t xml:space="preserve">Local Flight Flores - Jakarta Return </t>
  </si>
  <si>
    <t>https://www.skyscanner.co.id/transportasi/penerbangan/mof/cgk/171114/171115/ongkos-penerbangan-dari-maumere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</si>
  <si>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>Accomodation/Hotel - Jakarta</t>
  </si>
  <si>
    <t>Tech Rehersal Expenses (material/meals/supplies)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</si>
</sst>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[$Rp-421]* #,##0_-;\-[$Rp-421]* #,##0_-;_-[$Rp-421]* &quot;-&quot;_-;_-@"/>
    <numFmt numFmtId="165" formatCode="0_ "/>
    <numFmt numFmtId="166" formatCode="_-* #,##0_-;\-* #,##0_-;_-* &quot;-&quot;_-;_-@"/>
    <numFmt numFmtId="167" formatCode="[$-409]mmmm\-yy"/>
    <numFmt numFmtId="168" formatCode="[$¥]#,##0"/>
    <numFmt numFmtId="169" formatCode="mmmm&quot; , &quot;yyyy"/>
    <numFmt numFmtId="170" formatCode="mmmm\,\ yyyy"/>
  </numFmts>
  <fonts count="37">
    <font>
      <sz val="11"/>
      <color rgb="FF000000"/>
      <name val="Calibri"/>
      <scheme val="minor"/>
    </font>
    <font>
      <sz val="11"/>
      <color rgb="FF000000"/>
      <name val="Arial"/>
    </font>
    <font>
      <b/>
      <sz val="16"/>
      <color rgb="FF000000"/>
      <name val="Arial"/>
    </font>
    <font>
      <sz val="11"/>
      <color rgb="FF000000"/>
      <name val="Calibri"/>
    </font>
    <font>
      <b/>
      <sz val="12"/>
      <color rgb="FF000000"/>
      <name val="Arial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Arial"/>
    </font>
    <font>
      <b/>
      <u/>
      <sz val="14"/>
      <color rgb="FF000000"/>
      <name val="Arial"/>
    </font>
    <font>
      <sz val="12"/>
      <color rgb="FF000000"/>
      <name val="Arial"/>
    </font>
    <font>
      <b/>
      <u/>
      <sz val="12"/>
      <color theme="1"/>
      <name val="Arial"/>
    </font>
    <font>
      <b/>
      <u/>
      <sz val="12"/>
      <color rgb="FF000000"/>
      <name val="Arial"/>
    </font>
    <font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b/>
      <sz val="12"/>
      <color rgb="FF0000D4"/>
      <name val="Arial"/>
    </font>
    <font>
      <b/>
      <sz val="18"/>
      <color rgb="FF000000"/>
      <name val="Arial"/>
    </font>
    <font>
      <sz val="9"/>
      <color rgb="FF000000"/>
      <name val="Arial"/>
    </font>
    <font>
      <sz val="12"/>
      <color rgb="FF000000"/>
      <name val="Calibri"/>
    </font>
    <font>
      <sz val="11"/>
      <color rgb="FFDD0806"/>
      <name val="Arial"/>
    </font>
    <font>
      <strike/>
      <sz val="11"/>
      <color rgb="FF000000"/>
      <name val="Arial"/>
    </font>
    <font>
      <b/>
      <sz val="11"/>
      <color theme="1"/>
      <name val="Arial"/>
    </font>
    <font>
      <b/>
      <u/>
      <sz val="18"/>
      <color theme="1"/>
      <name val="Arial"/>
    </font>
    <font>
      <u/>
      <sz val="18"/>
      <color rgb="FFDD0806"/>
      <name val="Arial"/>
    </font>
    <font>
      <u/>
      <sz val="18"/>
      <color rgb="FF000000"/>
      <name val="Arial"/>
    </font>
    <font>
      <b/>
      <sz val="12"/>
      <color rgb="FF000000"/>
      <name val="Calibri"/>
    </font>
    <font>
      <sz val="12"/>
      <color theme="1"/>
      <name val="Calibri"/>
    </font>
    <font>
      <sz val="12"/>
      <color rgb="FFDD0806"/>
      <name val="Calibri"/>
    </font>
    <font>
      <u/>
      <sz val="12"/>
      <color rgb="FF000000"/>
      <name val="Calibri"/>
    </font>
    <font>
      <sz val="12"/>
      <color rgb="FF0000D4"/>
      <name val="Calibri"/>
    </font>
    <font>
      <u/>
      <sz val="11"/>
      <color rgb="FF0000D4"/>
      <name val="Calibri"/>
    </font>
    <font>
      <sz val="12"/>
      <color rgb="FF006411"/>
      <name val="Calibri"/>
    </font>
    <font>
      <u/>
      <sz val="12"/>
      <color rgb="FF0000D4"/>
      <name val="Calibri"/>
    </font>
    <font>
      <b/>
      <sz val="12"/>
      <color theme="1"/>
      <name val="Calibri"/>
    </font>
    <font>
      <b/>
      <sz val="12"/>
      <color rgb="FFDD0806"/>
      <name val="Calibri"/>
    </font>
    <font>
      <b/>
      <sz val="11"/>
      <color rgb="FF0000D4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6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65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37" fontId="1" fillId="0" borderId="15" xfId="0" applyNumberFormat="1" applyFont="1" applyBorder="1" applyAlignment="1">
      <alignment horizontal="right" vertical="center" wrapText="1"/>
    </xf>
    <xf numFmtId="37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horizontal="right" vertical="center"/>
    </xf>
    <xf numFmtId="37" fontId="1" fillId="0" borderId="18" xfId="0" applyNumberFormat="1" applyFont="1" applyBorder="1" applyAlignment="1">
      <alignment horizontal="right" vertical="center" wrapText="1"/>
    </xf>
    <xf numFmtId="37" fontId="1" fillId="0" borderId="18" xfId="0" applyNumberFormat="1" applyFont="1" applyBorder="1" applyAlignment="1">
      <alignment horizontal="center" vertical="center" wrapText="1"/>
    </xf>
    <xf numFmtId="166" fontId="1" fillId="0" borderId="18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37" fontId="1" fillId="0" borderId="21" xfId="0" applyNumberFormat="1" applyFont="1" applyBorder="1" applyAlignment="1">
      <alignment horizontal="right" vertical="center" wrapText="1"/>
    </xf>
    <xf numFmtId="37" fontId="1" fillId="0" borderId="21" xfId="0" applyNumberFormat="1" applyFont="1" applyBorder="1" applyAlignment="1">
      <alignment horizontal="center" vertical="center" wrapText="1"/>
    </xf>
    <xf numFmtId="166" fontId="1" fillId="0" borderId="21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2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37" fontId="1" fillId="0" borderId="13" xfId="0" applyNumberFormat="1" applyFont="1" applyBorder="1" applyAlignment="1">
      <alignment horizontal="right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37" fontId="1" fillId="0" borderId="16" xfId="0" applyNumberFormat="1" applyFont="1" applyBorder="1" applyAlignment="1">
      <alignment horizontal="righ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37" fontId="1" fillId="0" borderId="24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164" fontId="1" fillId="0" borderId="26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30" xfId="0" applyNumberFormat="1" applyFont="1" applyBorder="1" applyAlignment="1">
      <alignment horizontal="center" vertical="center"/>
    </xf>
    <xf numFmtId="164" fontId="14" fillId="0" borderId="3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67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168" fontId="10" fillId="0" borderId="0" xfId="0" applyNumberFormat="1" applyFont="1"/>
    <xf numFmtId="0" fontId="13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8" fillId="0" borderId="32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center" wrapText="1"/>
    </xf>
    <xf numFmtId="169" fontId="13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13" fillId="0" borderId="10" xfId="0" applyFont="1" applyBorder="1" applyAlignment="1">
      <alignment horizontal="right" vertical="center" wrapText="1"/>
    </xf>
    <xf numFmtId="168" fontId="13" fillId="0" borderId="0" xfId="0" applyNumberFormat="1" applyFont="1" applyAlignment="1">
      <alignment vertical="center"/>
    </xf>
    <xf numFmtId="165" fontId="1" fillId="0" borderId="36" xfId="0" applyNumberFormat="1" applyFont="1" applyBorder="1" applyAlignment="1">
      <alignment vertical="center"/>
    </xf>
    <xf numFmtId="170" fontId="13" fillId="0" borderId="0" xfId="0" applyNumberFormat="1" applyFont="1" applyAlignment="1">
      <alignment vertical="center"/>
    </xf>
    <xf numFmtId="165" fontId="1" fillId="0" borderId="37" xfId="0" applyNumberFormat="1" applyFont="1" applyBorder="1" applyAlignment="1">
      <alignment horizontal="center" vertical="center"/>
    </xf>
    <xf numFmtId="168" fontId="1" fillId="0" borderId="3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0" fontId="7" fillId="0" borderId="0" xfId="0" applyNumberFormat="1" applyFont="1" applyAlignment="1">
      <alignment vertical="center"/>
    </xf>
    <xf numFmtId="0" fontId="1" fillId="2" borderId="39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right" vertical="center" wrapText="1"/>
    </xf>
    <xf numFmtId="168" fontId="1" fillId="2" borderId="40" xfId="0" applyNumberFormat="1" applyFont="1" applyFill="1" applyBorder="1" applyAlignment="1">
      <alignment horizontal="left" vertical="center"/>
    </xf>
    <xf numFmtId="168" fontId="1" fillId="2" borderId="41" xfId="0" applyNumberFormat="1" applyFont="1" applyFill="1" applyBorder="1" applyAlignment="1">
      <alignment horizontal="left" vertical="center"/>
    </xf>
    <xf numFmtId="0" fontId="13" fillId="0" borderId="42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49" fontId="1" fillId="0" borderId="43" xfId="0" applyNumberFormat="1" applyFont="1" applyBorder="1" applyAlignment="1">
      <alignment vertical="center"/>
    </xf>
    <xf numFmtId="168" fontId="20" fillId="0" borderId="0" xfId="0" applyNumberFormat="1" applyFont="1" applyAlignment="1">
      <alignment vertical="center"/>
    </xf>
    <xf numFmtId="168" fontId="1" fillId="0" borderId="0" xfId="0" applyNumberFormat="1" applyFont="1" applyAlignment="1">
      <alignment vertical="center"/>
    </xf>
    <xf numFmtId="0" fontId="1" fillId="2" borderId="44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right" vertical="center" wrapText="1"/>
    </xf>
    <xf numFmtId="168" fontId="1" fillId="2" borderId="45" xfId="0" applyNumberFormat="1" applyFont="1" applyFill="1" applyBorder="1" applyAlignment="1">
      <alignment horizontal="left" vertical="center"/>
    </xf>
    <xf numFmtId="168" fontId="1" fillId="2" borderId="46" xfId="0" applyNumberFormat="1" applyFont="1" applyFill="1" applyBorder="1" applyAlignment="1">
      <alignment horizontal="left" vertical="center"/>
    </xf>
    <xf numFmtId="0" fontId="21" fillId="2" borderId="45" xfId="0" applyFont="1" applyFill="1" applyBorder="1" applyAlignment="1">
      <alignment horizontal="left" vertical="center"/>
    </xf>
    <xf numFmtId="0" fontId="21" fillId="2" borderId="45" xfId="0" applyFont="1" applyFill="1" applyBorder="1" applyAlignment="1">
      <alignment horizontal="left" vertical="center" wrapText="1"/>
    </xf>
    <xf numFmtId="0" fontId="21" fillId="2" borderId="45" xfId="0" applyFont="1" applyFill="1" applyBorder="1" applyAlignment="1">
      <alignment horizontal="right" vertical="center" wrapText="1"/>
    </xf>
    <xf numFmtId="168" fontId="21" fillId="2" borderId="45" xfId="0" applyNumberFormat="1" applyFont="1" applyFill="1" applyBorder="1" applyAlignment="1">
      <alignment horizontal="left" vertical="center"/>
    </xf>
    <xf numFmtId="168" fontId="21" fillId="2" borderId="46" xfId="0" applyNumberFormat="1" applyFont="1" applyFill="1" applyBorder="1" applyAlignment="1">
      <alignment horizontal="left" vertical="center"/>
    </xf>
    <xf numFmtId="0" fontId="18" fillId="0" borderId="47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168" fontId="7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 vertical="center"/>
    </xf>
    <xf numFmtId="168" fontId="1" fillId="0" borderId="5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vertical="center"/>
    </xf>
    <xf numFmtId="168" fontId="1" fillId="0" borderId="54" xfId="0" applyNumberFormat="1" applyFont="1" applyBorder="1" applyAlignment="1">
      <alignment horizontal="center" vertical="center"/>
    </xf>
    <xf numFmtId="168" fontId="1" fillId="0" borderId="57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49" fontId="1" fillId="0" borderId="42" xfId="0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right" vertical="center" wrapText="1"/>
    </xf>
    <xf numFmtId="168" fontId="1" fillId="0" borderId="48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168" fontId="1" fillId="0" borderId="55" xfId="0" applyNumberFormat="1" applyFont="1" applyBorder="1" applyAlignment="1">
      <alignment vertical="center"/>
    </xf>
    <xf numFmtId="168" fontId="1" fillId="0" borderId="38" xfId="0" applyNumberFormat="1" applyFont="1" applyBorder="1" applyAlignment="1">
      <alignment horizontal="left" vertical="center"/>
    </xf>
    <xf numFmtId="168" fontId="1" fillId="0" borderId="42" xfId="0" applyNumberFormat="1" applyFont="1" applyBorder="1" applyAlignment="1">
      <alignment horizontal="left" vertical="center"/>
    </xf>
    <xf numFmtId="168" fontId="1" fillId="0" borderId="59" xfId="0" applyNumberFormat="1" applyFont="1" applyBorder="1" applyAlignment="1">
      <alignment horizontal="left" vertical="center"/>
    </xf>
    <xf numFmtId="168" fontId="1" fillId="0" borderId="60" xfId="0" applyNumberFormat="1" applyFont="1" applyBorder="1" applyAlignment="1">
      <alignment horizontal="center" vertical="center"/>
    </xf>
    <xf numFmtId="168" fontId="1" fillId="0" borderId="62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 wrapText="1"/>
    </xf>
    <xf numFmtId="168" fontId="14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68" fontId="2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8" fontId="19" fillId="0" borderId="0" xfId="0" applyNumberFormat="1" applyFont="1" applyAlignment="1">
      <alignment horizontal="right" vertical="center"/>
    </xf>
    <xf numFmtId="168" fontId="1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68" fontId="30" fillId="0" borderId="0" xfId="0" applyNumberFormat="1" applyFont="1" applyAlignment="1">
      <alignment horizontal="right" vertical="center"/>
    </xf>
    <xf numFmtId="168" fontId="28" fillId="0" borderId="0" xfId="0" applyNumberFormat="1" applyFont="1" applyAlignment="1">
      <alignment horizontal="right" vertical="center"/>
    </xf>
    <xf numFmtId="168" fontId="27" fillId="0" borderId="0" xfId="0" applyNumberFormat="1" applyFont="1" applyAlignment="1">
      <alignment horizontal="right" vertical="center"/>
    </xf>
    <xf numFmtId="168" fontId="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8" fontId="33" fillId="0" borderId="0" xfId="0" applyNumberFormat="1" applyFont="1" applyAlignment="1">
      <alignment vertical="center"/>
    </xf>
    <xf numFmtId="168" fontId="27" fillId="0" borderId="3" xfId="0" applyNumberFormat="1" applyFont="1" applyBorder="1" applyAlignment="1">
      <alignment horizontal="right" vertical="center"/>
    </xf>
    <xf numFmtId="168" fontId="19" fillId="0" borderId="3" xfId="0" applyNumberFormat="1" applyFont="1" applyBorder="1" applyAlignment="1">
      <alignment horizontal="right" vertical="center"/>
    </xf>
    <xf numFmtId="168" fontId="19" fillId="0" borderId="3" xfId="0" applyNumberFormat="1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168" fontId="27" fillId="0" borderId="3" xfId="0" applyNumberFormat="1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168" fontId="28" fillId="0" borderId="0" xfId="0" applyNumberFormat="1" applyFont="1" applyAlignment="1">
      <alignment vertical="center"/>
    </xf>
    <xf numFmtId="15" fontId="19" fillId="0" borderId="0" xfId="0" applyNumberFormat="1" applyFont="1" applyAlignment="1">
      <alignment vertical="center"/>
    </xf>
    <xf numFmtId="168" fontId="34" fillId="0" borderId="0" xfId="0" applyNumberFormat="1" applyFont="1" applyAlignment="1">
      <alignment vertical="center"/>
    </xf>
    <xf numFmtId="10" fontId="35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6" fillId="0" borderId="33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164" fontId="7" fillId="0" borderId="33" xfId="0" applyNumberFormat="1" applyFont="1" applyBorder="1" applyAlignment="1">
      <alignment vertical="center"/>
    </xf>
    <xf numFmtId="0" fontId="10" fillId="0" borderId="33" xfId="0" applyFont="1" applyBorder="1"/>
    <xf numFmtId="0" fontId="18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right" vertical="center" wrapText="1"/>
    </xf>
    <xf numFmtId="168" fontId="18" fillId="0" borderId="33" xfId="0" applyNumberFormat="1" applyFont="1" applyBorder="1" applyAlignment="1">
      <alignment horizontal="center" vertical="center" wrapText="1"/>
    </xf>
    <xf numFmtId="168" fontId="18" fillId="0" borderId="34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0" fontId="27" fillId="0" borderId="33" xfId="0" applyFont="1" applyBorder="1" applyAlignment="1">
      <alignment horizontal="center" vertical="center"/>
    </xf>
    <xf numFmtId="0" fontId="27" fillId="0" borderId="33" xfId="0" applyFont="1" applyBorder="1" applyAlignment="1">
      <alignment vertical="center"/>
    </xf>
    <xf numFmtId="168" fontId="29" fillId="0" borderId="0" xfId="0" applyNumberFormat="1" applyFont="1" applyAlignment="1">
      <alignment vertical="center"/>
    </xf>
    <xf numFmtId="0" fontId="19" fillId="0" borderId="33" xfId="0" applyFont="1" applyBorder="1" applyAlignment="1">
      <alignment horizontal="center" vertical="center"/>
    </xf>
    <xf numFmtId="0" fontId="14" fillId="0" borderId="7" xfId="0" applyFont="1" applyBorder="1" applyAlignment="1">
      <alignment horizontal="right" vertical="center" wrapText="1"/>
    </xf>
    <xf numFmtId="0" fontId="5" fillId="0" borderId="33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/>
    </xf>
    <xf numFmtId="0" fontId="1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/>
    </xf>
    <xf numFmtId="0" fontId="1" fillId="2" borderId="39" xfId="0" applyFont="1" applyFill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49" fontId="1" fillId="0" borderId="1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" fillId="0" borderId="22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10" fillId="0" borderId="0" xfId="0" applyNumberFormat="1" applyFont="1" applyAlignment="1">
      <alignment horizontal="right" wrapText="1"/>
    </xf>
    <xf numFmtId="0" fontId="4" fillId="2" borderId="2" xfId="0" applyFont="1" applyFill="1" applyBorder="1" applyAlignment="1">
      <alignment horizontal="center" vertical="center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168" fontId="1" fillId="0" borderId="38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1" fillId="0" borderId="38" xfId="0" applyFont="1" applyBorder="1" applyAlignment="1">
      <alignment horizontal="left" vertical="center"/>
    </xf>
    <xf numFmtId="0" fontId="14" fillId="0" borderId="61" xfId="0" applyFont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right"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168" fontId="1" fillId="0" borderId="5" xfId="0" applyNumberFormat="1" applyFont="1" applyBorder="1" applyAlignment="1">
      <alignment horizontal="center" vertical="center"/>
    </xf>
    <xf numFmtId="168" fontId="1" fillId="0" borderId="5" xfId="0" applyNumberFormat="1" applyFont="1" applyBorder="1" applyAlignment="1">
      <alignment horizontal="left" vertical="center"/>
    </xf>
    <xf numFmtId="168" fontId="1" fillId="0" borderId="39" xfId="0" applyNumberFormat="1" applyFont="1" applyBorder="1" applyAlignment="1">
      <alignment horizontal="left" vertical="center"/>
    </xf>
    <xf numFmtId="168" fontId="1" fillId="0" borderId="55" xfId="0" applyNumberFormat="1" applyFont="1" applyBorder="1" applyAlignment="1">
      <alignment horizontal="left" vertical="center"/>
    </xf>
    <xf numFmtId="0" fontId="5" fillId="0" borderId="58" xfId="0" applyFont="1" applyBorder="1" applyAlignment="1">
      <alignment vertical="center"/>
    </xf>
    <xf numFmtId="168" fontId="1" fillId="0" borderId="43" xfId="0" applyNumberFormat="1" applyFont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5" fillId="0" borderId="53" xfId="0" applyFont="1" applyBorder="1" applyAlignment="1">
      <alignment vertical="center"/>
    </xf>
    <xf numFmtId="0" fontId="1" fillId="0" borderId="39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vertical="center"/>
    </xf>
    <xf numFmtId="0" fontId="1" fillId="2" borderId="44" xfId="0" applyFont="1" applyFill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168" fontId="1" fillId="0" borderId="61" xfId="0" applyNumberFormat="1" applyFont="1" applyBorder="1" applyAlignment="1">
      <alignment horizontal="center" vertical="center"/>
    </xf>
    <xf numFmtId="0" fontId="5" fillId="0" borderId="62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10" fillId="0" borderId="33" xfId="0" applyFont="1" applyBorder="1" applyAlignment="1"/>
    <xf numFmtId="0" fontId="10" fillId="0" borderId="1" xfId="0" applyFont="1" applyBorder="1" applyAlignment="1"/>
    <xf numFmtId="0" fontId="10" fillId="0" borderId="0" xfId="0" applyFont="1" applyAlignment="1"/>
    <xf numFmtId="0" fontId="10" fillId="2" borderId="5" xfId="0" applyFont="1" applyFill="1" applyBorder="1" applyAlignment="1"/>
    <xf numFmtId="0" fontId="10" fillId="2" borderId="3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106150" cy="13106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10692000" cy="75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ssl.nusatrip.com/checkout/review?chkid=55c3ce0e2d0908358abde0c52bcc5a2c&amp;from=http%3A%2F%2Fwww.nusatrip.com%2Fflights%2Fsearch%3Fdeparture%3DCMB%26arrival%3DSGN%26departDate%3D20180731%26adultNum%3D1%26childNum%3D0%26infantNum%3D0%26departureText%3DCMB%5E%5E%28CMB%2B%3A%2BBandaranaike%2BItnl.%5E%5EColombo%5E%5ESri%2BLanka%26srcdep%3Dcolombo%26arrivalText%3DSGN%5E%5E%28SGN%2B%3A%2BTan%2BSon%2BNhat%2BIntl.%5E%5EHo%2BChi%2BMinh%2BCity%2B%7C%2BSaigon%5E%5EVietnam%26srcarr%3Dho%2Bchi%2Bminh%2Bcity%2B%7C%2Bsaigon&amp;fromapi=1&amp;utm_campaign=NUSAPI&amp;utm_medium=WEGOFLIGHT&amp;utm_source=CMBSGN20180731100" TargetMode="External"/><Relationship Id="rId18" Type="http://schemas.openxmlformats.org/officeDocument/2006/relationships/hyperlink" Target="https://www.fly365.com/booking" TargetMode="External"/><Relationship Id="rId26" Type="http://schemas.openxmlformats.org/officeDocument/2006/relationships/hyperlink" Target="http://../results" TargetMode="External"/><Relationship Id="rId39" Type="http://schemas.openxmlformats.org/officeDocument/2006/relationships/hyperlink" Target="http://../results" TargetMode="External"/><Relationship Id="rId21" Type="http://schemas.openxmlformats.org/officeDocument/2006/relationships/hyperlink" Target="https://www.japan-guide.com/e/e2033.html" TargetMode="External"/><Relationship Id="rId34" Type="http://schemas.openxmlformats.org/officeDocument/2006/relationships/hyperlink" Target="http://../results" TargetMode="External"/><Relationship Id="rId42" Type="http://schemas.openxmlformats.org/officeDocument/2006/relationships/hyperlink" Target="http://../results" TargetMode="External"/><Relationship Id="rId7" Type="http://schemas.openxmlformats.org/officeDocument/2006/relationships/hyperlink" Target="http://www.jreast.co.jp/e/pass/nex_round.html?src=gnavi" TargetMode="External"/><Relationship Id="rId2" Type="http://schemas.openxmlformats.org/officeDocument/2006/relationships/hyperlink" Target="http://../details/16692-1805190815--32184-0-14788-1805191705%7C14788-1806091925--32184-0-16692-1806100610" TargetMode="External"/><Relationship Id="rId16" Type="http://schemas.openxmlformats.org/officeDocument/2006/relationships/hyperlink" Target="https://www.wego.co.id/flights/bookings?fare_id=58bcac97247d8cfa:wego.com-jetstar.com:1&amp;locale=en&amp;currency_code=JPY&amp;api_version=2&amp;search_key=%5bcSGN:CGK:2018-08-09%5d~1~0~0~ID~economy~desktop~WEB_APP" TargetMode="External"/><Relationship Id="rId20" Type="http://schemas.openxmlformats.org/officeDocument/2006/relationships/hyperlink" Target="https://www.agoda.com/id-id/apa-hotel-kodemmacho-ekimae/hotel/tokyo-jp.html?checkin=2018-10-10&amp;los=7&amp;adults=2&amp;rooms=1&amp;cid=1791248&amp;tag=45bcf0f4-ca8c-11e7-9f16-e9b9d4f7ed04&amp;searchrequestid=34d9e79f-af43-4139-ae98-42ee13e89d68" TargetMode="External"/><Relationship Id="rId29" Type="http://schemas.openxmlformats.org/officeDocument/2006/relationships/hyperlink" Target="http://../fees" TargetMode="External"/><Relationship Id="rId41" Type="http://schemas.openxmlformats.org/officeDocument/2006/relationships/hyperlink" Target="http://../results" TargetMode="External"/><Relationship Id="rId1" Type="http://schemas.openxmlformats.org/officeDocument/2006/relationships/hyperlink" Target="http://www.jreast.co.jp/e/pass/nex_round.html?src=gnavi" TargetMode="External"/><Relationship Id="rId6" Type="http://schemas.openxmlformats.org/officeDocument/2006/relationships/hyperlink" Target="https://shinkansen-ticket.com/cart" TargetMode="External"/><Relationship Id="rId11" Type="http://schemas.openxmlformats.org/officeDocument/2006/relationships/hyperlink" Target="http://../details/16692-1807232140--32611-1-10610-1807240930%7C10610-1807311030--32611-1-16692-1808011045" TargetMode="External"/><Relationship Id="rId24" Type="http://schemas.openxmlformats.org/officeDocument/2006/relationships/hyperlink" Target="https://shinkansen-ticket.com/cart" TargetMode="External"/><Relationship Id="rId32" Type="http://schemas.openxmlformats.org/officeDocument/2006/relationships/hyperlink" Target="http://../results" TargetMode="External"/><Relationship Id="rId37" Type="http://schemas.openxmlformats.org/officeDocument/2006/relationships/hyperlink" Target="https://www.skyscanner.co.id/hotels/q/?q=Maumere&amp;sd=2017-11-16&amp;ed=2017-11-17&amp;na=1&amp;nr=1&amp;bpt_eid=27549292" TargetMode="External"/><Relationship Id="rId40" Type="http://schemas.openxmlformats.org/officeDocument/2006/relationships/hyperlink" Target="http://../results" TargetMode="External"/><Relationship Id="rId5" Type="http://schemas.openxmlformats.org/officeDocument/2006/relationships/hyperlink" Target="https://www.expedia.co.id/Tokyo-Hotels-APA-Hotel-Higashi-Shinjuku-Ekimae.h5421669.Hotel-Information?adults=2&amp;children=0&amp;chkin=20%2F5%2F2018&amp;chkout=25%2F05%2F2018&amp;regionId=179900&amp;hwrqCacheKey=b11776db-39dc-4ba4-a532-f94818e34fffHWRQ1511249659324&amp;vip=false&amp;mctc=8&amp;exp_dp=992527&amp;exp_ts=1511249660336&amp;exp_curr=IDR&amp;exp_pg=HSR&amp;daysInFuture=&amp;stayLength=&amp;ts=1511250094293&amp;langid=2057" TargetMode="External"/><Relationship Id="rId15" Type="http://schemas.openxmlformats.org/officeDocument/2006/relationships/hyperlink" Target="https://www.agoda.com/id-id/pages/agoda/default/DestinationSearchResult.aspx?cid=1791248&amp;currency=IDR&amp;checkin=2018-07-23&amp;checkout=2018-07-31&amp;NumberofAdults=2&amp;NumberofChildren=0&amp;Rooms=1&amp;skyscanner_redirectid=mdWIIMqOEeeVxcHpKKAAsg&amp;tag=99d58820-ca8e-11e7-95c5-c1e928a000b2&amp;selectedproperty=487856&amp;city=7835&amp;adults=2&amp;children=0&amp;hc=IDR&amp;los=8" TargetMode="External"/><Relationship Id="rId23" Type="http://schemas.openxmlformats.org/officeDocument/2006/relationships/hyperlink" Target="http://../FPOW" TargetMode="External"/><Relationship Id="rId28" Type="http://schemas.openxmlformats.org/officeDocument/2006/relationships/hyperlink" Target="http://../details/16240-1810010955--31703,-32283-1-12795-1810011735%7C12795-1810311035--31877,-31876-1-16240-1810311845" TargetMode="External"/><Relationship Id="rId36" Type="http://schemas.openxmlformats.org/officeDocument/2006/relationships/hyperlink" Target="http://../results" TargetMode="External"/><Relationship Id="rId10" Type="http://schemas.openxmlformats.org/officeDocument/2006/relationships/hyperlink" Target="http://../rt-lightbox-open-RD42665405" TargetMode="External"/><Relationship Id="rId19" Type="http://schemas.openxmlformats.org/officeDocument/2006/relationships/hyperlink" Target="http://../FPOW" TargetMode="External"/><Relationship Id="rId31" Type="http://schemas.openxmlformats.org/officeDocument/2006/relationships/hyperlink" Target="http://../details/16240-1810010835--32611-1-10485-1810011415%7C10485-1810310130--32611-1-16240-1810310855" TargetMode="External"/><Relationship Id="rId44" Type="http://schemas.openxmlformats.org/officeDocument/2006/relationships/hyperlink" Target="http://../results" TargetMode="External"/><Relationship Id="rId4" Type="http://schemas.openxmlformats.org/officeDocument/2006/relationships/hyperlink" Target="http://www.mofa.go.jp/j_info/visit/visa/procedure/fee.html" TargetMode="External"/><Relationship Id="rId9" Type="http://schemas.openxmlformats.org/officeDocument/2006/relationships/hyperlink" Target="https://www.mytrip.com/id-en/flights/searches/6f382ba9c8fd49b4bd17d8e1e65b4b4f/journeys/05fb2b9cf78e46be94dd11d996e0e617/reservations/new?mcurrency=JPY" TargetMode="External"/><Relationship Id="rId14" Type="http://schemas.openxmlformats.org/officeDocument/2006/relationships/hyperlink" Target="https://www.eta.gov.lk/slvisa/visainfo/fees.jsp" TargetMode="External"/><Relationship Id="rId22" Type="http://schemas.openxmlformats.org/officeDocument/2006/relationships/hyperlink" Target="http://../FARE" TargetMode="External"/><Relationship Id="rId27" Type="http://schemas.openxmlformats.org/officeDocument/2006/relationships/hyperlink" Target="http://../results" TargetMode="External"/><Relationship Id="rId30" Type="http://schemas.openxmlformats.org/officeDocument/2006/relationships/hyperlink" Target="http://../fees" TargetMode="External"/><Relationship Id="rId35" Type="http://schemas.openxmlformats.org/officeDocument/2006/relationships/hyperlink" Target="http://../results" TargetMode="External"/><Relationship Id="rId43" Type="http://schemas.openxmlformats.org/officeDocument/2006/relationships/hyperlink" Target="http://../results" TargetMode="External"/><Relationship Id="rId8" Type="http://schemas.openxmlformats.org/officeDocument/2006/relationships/hyperlink" Target="http://www2.jrhokkaido.co.jp/global/english/pticket/pdf/direction01.pdf" TargetMode="External"/><Relationship Id="rId3" Type="http://schemas.openxmlformats.org/officeDocument/2006/relationships/hyperlink" Target="https://www.wego.co.id/en/flights/searches/CGK-NRT/2018-05-19:2018-06-09/economy/1a:0c:0i?sort=price&amp;order=asc&amp;airlines=GA" TargetMode="External"/><Relationship Id="rId12" Type="http://schemas.openxmlformats.org/officeDocument/2006/relationships/hyperlink" Target="http://../details/10485-1807231425--31821-0-10610-1807231730" TargetMode="External"/><Relationship Id="rId17" Type="http://schemas.openxmlformats.org/officeDocument/2006/relationships/hyperlink" Target="https://www.expedia.co.id/Ho-Chi-Minh-City-Hotels-Iamsaigon.h20179242.Hotel-Information?chkin=1%2F8%2F2018&amp;chkout=9%2F8%2F2018&amp;rm1=a2&amp;regionId=178262&amp;sort=recommended&amp;hwrqCacheKey=b11776db-39dc-4ba4-a532-f94818e34fffHWRQ1511328771744&amp;vip=false&amp;c=403386ec-dfc6-4b7b-8cf3-a9473ba84b04&amp;mctc=8&amp;exp_dp=669250&amp;exp_ts=1511328776353&amp;exp_curr=IDR&amp;swpToggleOn=false&amp;exp_pg=HSR" TargetMode="External"/><Relationship Id="rId25" Type="http://schemas.openxmlformats.org/officeDocument/2006/relationships/hyperlink" Target="http://../results" TargetMode="External"/><Relationship Id="rId33" Type="http://schemas.openxmlformats.org/officeDocument/2006/relationships/hyperlink" Target="http://../results" TargetMode="External"/><Relationship Id="rId38" Type="http://schemas.openxmlformats.org/officeDocument/2006/relationships/hyperlink" Target="http://../details/16240-1810010700--32571-0-14788-1810011505%7C14788-1810311645--32571-0-16240-1810312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B1" sqref="B1:J1"/>
    </sheetView>
  </sheetViews>
  <sheetFormatPr defaultColWidth="14.42578125" defaultRowHeight="15" customHeight="1"/>
  <cols>
    <col min="1" max="1" width="11" customWidth="1"/>
    <col min="2" max="2" width="12.7109375" customWidth="1"/>
    <col min="3" max="3" width="20.42578125" customWidth="1"/>
    <col min="4" max="4" width="31.28515625" customWidth="1"/>
    <col min="5" max="5" width="11.85546875" customWidth="1"/>
    <col min="6" max="6" width="12.42578125" customWidth="1"/>
    <col min="7" max="7" width="12" customWidth="1"/>
    <col min="8" max="8" width="16.28515625" customWidth="1"/>
    <col min="9" max="9" width="17" customWidth="1"/>
    <col min="10" max="10" width="13.7109375" customWidth="1"/>
    <col min="11" max="11" width="14.28515625" customWidth="1"/>
    <col min="12" max="20" width="11" customWidth="1"/>
    <col min="21" max="21" width="10" customWidth="1"/>
  </cols>
  <sheetData>
    <row r="1" spans="1:26" ht="82.5" customHeight="1">
      <c r="A1" s="1"/>
      <c r="B1" s="220" t="s">
        <v>0</v>
      </c>
      <c r="C1" s="189"/>
      <c r="D1" s="189"/>
      <c r="E1" s="189"/>
      <c r="F1" s="189"/>
      <c r="G1" s="189"/>
      <c r="H1" s="189"/>
      <c r="I1" s="189"/>
      <c r="J1" s="189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24.75" customHeight="1">
      <c r="A2" s="1"/>
      <c r="B2" s="221" t="s">
        <v>1</v>
      </c>
      <c r="C2" s="187"/>
      <c r="D2" s="172"/>
      <c r="E2" s="172"/>
      <c r="F2" s="173"/>
      <c r="G2" s="173"/>
      <c r="H2" s="174"/>
      <c r="I2" s="174"/>
      <c r="J2" s="174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24.75" customHeight="1">
      <c r="A3" s="1"/>
      <c r="B3" s="222" t="s">
        <v>2</v>
      </c>
      <c r="C3" s="218"/>
      <c r="D3" s="3"/>
      <c r="E3" s="3"/>
      <c r="F3" s="4"/>
      <c r="G3" s="4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</row>
    <row r="4" spans="1:26" ht="24.75" customHeight="1">
      <c r="A4" s="1"/>
      <c r="B4" s="6" t="s">
        <v>3</v>
      </c>
      <c r="C4" s="6"/>
      <c r="D4" s="7" t="s">
        <v>4</v>
      </c>
      <c r="E4" s="8"/>
      <c r="F4" s="223"/>
      <c r="G4" s="189"/>
      <c r="H4" s="189"/>
      <c r="I4" s="189"/>
      <c r="J4" s="18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2"/>
      <c r="X4" s="2"/>
      <c r="Y4" s="2"/>
      <c r="Z4" s="2"/>
    </row>
    <row r="5" spans="1:26" ht="18" customHeight="1">
      <c r="A5" s="1"/>
      <c r="B5" s="9"/>
      <c r="C5" s="1"/>
      <c r="D5" s="10"/>
      <c r="E5" s="10"/>
      <c r="F5" s="11"/>
      <c r="G5" s="11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2"/>
      <c r="Y5" s="2"/>
      <c r="Z5" s="2"/>
    </row>
    <row r="6" spans="1:26" ht="20.25" customHeight="1">
      <c r="A6" s="1"/>
      <c r="B6" s="224" t="s">
        <v>5</v>
      </c>
      <c r="C6" s="197"/>
      <c r="D6" s="197"/>
      <c r="E6" s="197"/>
      <c r="F6" s="197"/>
      <c r="G6" s="197"/>
      <c r="H6" s="197"/>
      <c r="I6" s="197"/>
      <c r="J6" s="19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  <c r="X6" s="2"/>
      <c r="Y6" s="2"/>
      <c r="Z6" s="2"/>
    </row>
    <row r="7" spans="1:26" ht="36" customHeight="1">
      <c r="A7" s="1"/>
      <c r="B7" s="211" t="s">
        <v>6</v>
      </c>
      <c r="C7" s="197"/>
      <c r="D7" s="193" t="s">
        <v>7</v>
      </c>
      <c r="E7" s="217" t="s">
        <v>8</v>
      </c>
      <c r="F7" s="218"/>
      <c r="G7" s="219"/>
      <c r="H7" s="209" t="s">
        <v>9</v>
      </c>
      <c r="I7" s="210" t="s">
        <v>10</v>
      </c>
      <c r="J7" s="210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  <c r="X7" s="2"/>
      <c r="Y7" s="2"/>
      <c r="Z7" s="2"/>
    </row>
    <row r="8" spans="1:26" ht="54" customHeight="1">
      <c r="A8" s="1"/>
      <c r="B8" s="212"/>
      <c r="C8" s="187"/>
      <c r="D8" s="195"/>
      <c r="E8" s="13" t="s">
        <v>12</v>
      </c>
      <c r="F8" s="14" t="s">
        <v>13</v>
      </c>
      <c r="G8" s="15" t="s">
        <v>14</v>
      </c>
      <c r="H8" s="195"/>
      <c r="I8" s="195"/>
      <c r="J8" s="19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  <c r="X8" s="2"/>
      <c r="Y8" s="2"/>
      <c r="Z8" s="2"/>
    </row>
    <row r="9" spans="1:26" ht="18.75" customHeight="1">
      <c r="A9" s="1"/>
      <c r="B9" s="16" t="s">
        <v>15</v>
      </c>
      <c r="C9" s="196" t="s">
        <v>16</v>
      </c>
      <c r="D9" s="197"/>
      <c r="E9" s="197"/>
      <c r="F9" s="197"/>
      <c r="G9" s="197"/>
      <c r="H9" s="197"/>
      <c r="I9" s="197"/>
      <c r="J9" s="19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  <c r="X9" s="2"/>
      <c r="Y9" s="2"/>
      <c r="Z9" s="2"/>
    </row>
    <row r="10" spans="1:26" ht="22.5" customHeight="1">
      <c r="A10" s="1"/>
      <c r="B10" s="17"/>
      <c r="C10" s="199"/>
      <c r="D10" s="200"/>
      <c r="E10" s="18"/>
      <c r="F10" s="19"/>
      <c r="G10" s="20"/>
      <c r="H10" s="21">
        <f t="shared" ref="H10:H12" si="0">E10*F10</f>
        <v>0</v>
      </c>
      <c r="I10" s="21"/>
      <c r="J10" s="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  <c r="X10" s="2"/>
      <c r="Y10" s="2"/>
      <c r="Z10" s="2"/>
    </row>
    <row r="11" spans="1:26" ht="22.5" customHeight="1">
      <c r="A11" s="1"/>
      <c r="B11" s="17"/>
      <c r="C11" s="201"/>
      <c r="D11" s="202"/>
      <c r="E11" s="23"/>
      <c r="F11" s="24"/>
      <c r="G11" s="25"/>
      <c r="H11" s="26">
        <f t="shared" si="0"/>
        <v>0</v>
      </c>
      <c r="I11" s="26"/>
      <c r="J11" s="2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</row>
    <row r="12" spans="1:26" ht="22.5" customHeight="1">
      <c r="A12" s="1"/>
      <c r="B12" s="28"/>
      <c r="C12" s="203"/>
      <c r="D12" s="204"/>
      <c r="E12" s="29"/>
      <c r="F12" s="30"/>
      <c r="G12" s="31"/>
      <c r="H12" s="26">
        <f t="shared" si="0"/>
        <v>0</v>
      </c>
      <c r="I12" s="32"/>
      <c r="J12" s="3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  <c r="X12" s="2"/>
      <c r="Y12" s="2"/>
      <c r="Z12" s="2"/>
    </row>
    <row r="13" spans="1:26" ht="26.25" customHeight="1">
      <c r="A13" s="1"/>
      <c r="B13" s="216" t="s">
        <v>17</v>
      </c>
      <c r="C13" s="189"/>
      <c r="D13" s="189"/>
      <c r="E13" s="189"/>
      <c r="F13" s="192"/>
      <c r="G13" s="34"/>
      <c r="H13" s="35">
        <f t="shared" ref="H13:J13" si="1">SUM(H10:H12)</f>
        <v>0</v>
      </c>
      <c r="I13" s="36">
        <f t="shared" si="1"/>
        <v>0</v>
      </c>
      <c r="J13" s="37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</row>
    <row r="14" spans="1:26" ht="18.75" customHeight="1">
      <c r="A14" s="1"/>
      <c r="B14" s="211" t="s">
        <v>18</v>
      </c>
      <c r="C14" s="196" t="s">
        <v>19</v>
      </c>
      <c r="D14" s="197"/>
      <c r="E14" s="197"/>
      <c r="F14" s="197"/>
      <c r="G14" s="197"/>
      <c r="H14" s="197"/>
      <c r="I14" s="197"/>
      <c r="J14" s="19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</row>
    <row r="15" spans="1:26" ht="22.5" customHeight="1">
      <c r="A15" s="1"/>
      <c r="B15" s="227"/>
      <c r="C15" s="199"/>
      <c r="D15" s="200"/>
      <c r="E15" s="18"/>
      <c r="F15" s="19"/>
      <c r="G15" s="38"/>
      <c r="H15" s="21">
        <f t="shared" ref="H15:H18" si="2">E15*F15</f>
        <v>0</v>
      </c>
      <c r="I15" s="21"/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</row>
    <row r="16" spans="1:26" ht="22.5" customHeight="1">
      <c r="A16" s="1"/>
      <c r="B16" s="227"/>
      <c r="C16" s="201"/>
      <c r="D16" s="202"/>
      <c r="E16" s="23"/>
      <c r="F16" s="24"/>
      <c r="G16" s="39"/>
      <c r="H16" s="26">
        <f t="shared" si="2"/>
        <v>0</v>
      </c>
      <c r="I16" s="26"/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</row>
    <row r="17" spans="1:26" ht="22.5" customHeight="1">
      <c r="A17" s="1"/>
      <c r="B17" s="227"/>
      <c r="C17" s="201"/>
      <c r="D17" s="202"/>
      <c r="E17" s="23"/>
      <c r="F17" s="24"/>
      <c r="G17" s="39"/>
      <c r="H17" s="26">
        <f t="shared" si="2"/>
        <v>0</v>
      </c>
      <c r="I17" s="26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</row>
    <row r="18" spans="1:26" ht="22.5" customHeight="1">
      <c r="A18" s="1"/>
      <c r="B18" s="212"/>
      <c r="C18" s="203"/>
      <c r="D18" s="204"/>
      <c r="E18" s="29"/>
      <c r="F18" s="40"/>
      <c r="G18" s="40"/>
      <c r="H18" s="32">
        <f t="shared" si="2"/>
        <v>0</v>
      </c>
      <c r="I18" s="32"/>
      <c r="J18" s="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</row>
    <row r="19" spans="1:26" ht="26.25" customHeight="1">
      <c r="A19" s="1"/>
      <c r="B19" s="191" t="s">
        <v>20</v>
      </c>
      <c r="C19" s="189"/>
      <c r="D19" s="189"/>
      <c r="E19" s="189"/>
      <c r="F19" s="192"/>
      <c r="G19" s="34"/>
      <c r="H19" s="35">
        <f t="shared" ref="H19:J19" si="3">SUM(H15:H18)</f>
        <v>0</v>
      </c>
      <c r="I19" s="36">
        <f t="shared" si="3"/>
        <v>0</v>
      </c>
      <c r="J19" s="37">
        <f t="shared" si="3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</row>
    <row r="20" spans="1:26" ht="18.75" customHeight="1">
      <c r="A20" s="1"/>
      <c r="B20" s="193" t="s">
        <v>21</v>
      </c>
      <c r="C20" s="196" t="s">
        <v>22</v>
      </c>
      <c r="D20" s="197"/>
      <c r="E20" s="197"/>
      <c r="F20" s="197"/>
      <c r="G20" s="197"/>
      <c r="H20" s="197"/>
      <c r="I20" s="197"/>
      <c r="J20" s="19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</row>
    <row r="21" spans="1:26" ht="22.5" customHeight="1">
      <c r="A21" s="1"/>
      <c r="B21" s="194"/>
      <c r="C21" s="199"/>
      <c r="D21" s="200"/>
      <c r="E21" s="18"/>
      <c r="F21" s="19"/>
      <c r="G21" s="38"/>
      <c r="H21" s="21">
        <f t="shared" ref="H21:H23" si="4">E21*F21</f>
        <v>0</v>
      </c>
      <c r="I21" s="21"/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</row>
    <row r="22" spans="1:26" ht="22.5" customHeight="1">
      <c r="A22" s="1"/>
      <c r="B22" s="194"/>
      <c r="C22" s="201"/>
      <c r="D22" s="202"/>
      <c r="E22" s="23"/>
      <c r="F22" s="24"/>
      <c r="G22" s="39"/>
      <c r="H22" s="26">
        <f t="shared" si="4"/>
        <v>0</v>
      </c>
      <c r="I22" s="26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</row>
    <row r="23" spans="1:26" ht="22.5" customHeight="1">
      <c r="A23" s="1"/>
      <c r="B23" s="195"/>
      <c r="C23" s="203"/>
      <c r="D23" s="204"/>
      <c r="E23" s="29"/>
      <c r="F23" s="30"/>
      <c r="G23" s="40"/>
      <c r="H23" s="32">
        <f t="shared" si="4"/>
        <v>0</v>
      </c>
      <c r="I23" s="32"/>
      <c r="J23" s="3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</row>
    <row r="24" spans="1:26" ht="26.25" customHeight="1">
      <c r="A24" s="1"/>
      <c r="B24" s="191" t="s">
        <v>23</v>
      </c>
      <c r="C24" s="189"/>
      <c r="D24" s="189"/>
      <c r="E24" s="189"/>
      <c r="F24" s="192"/>
      <c r="G24" s="34"/>
      <c r="H24" s="35">
        <f t="shared" ref="H24:J24" si="5">SUM(H21:H23)</f>
        <v>0</v>
      </c>
      <c r="I24" s="36">
        <f t="shared" si="5"/>
        <v>0</v>
      </c>
      <c r="J24" s="37">
        <f t="shared" si="5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</row>
    <row r="25" spans="1:26" ht="18.75" customHeight="1">
      <c r="A25" s="1"/>
      <c r="B25" s="193" t="s">
        <v>24</v>
      </c>
      <c r="C25" s="196" t="s">
        <v>25</v>
      </c>
      <c r="D25" s="197"/>
      <c r="E25" s="197"/>
      <c r="F25" s="197"/>
      <c r="G25" s="197"/>
      <c r="H25" s="197"/>
      <c r="I25" s="197"/>
      <c r="J25" s="19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</row>
    <row r="26" spans="1:26" ht="22.5" customHeight="1">
      <c r="A26" s="1"/>
      <c r="B26" s="194"/>
      <c r="C26" s="208"/>
      <c r="D26" s="200"/>
      <c r="E26" s="41"/>
      <c r="F26" s="19"/>
      <c r="G26" s="42"/>
      <c r="H26" s="21">
        <f t="shared" ref="H26:H29" si="6">E26*F26</f>
        <v>0</v>
      </c>
      <c r="I26" s="21"/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</row>
    <row r="27" spans="1:26" ht="22.5" customHeight="1">
      <c r="A27" s="1"/>
      <c r="B27" s="194"/>
      <c r="C27" s="225"/>
      <c r="D27" s="202"/>
      <c r="E27" s="43"/>
      <c r="F27" s="24"/>
      <c r="G27" s="44"/>
      <c r="H27" s="26">
        <f t="shared" si="6"/>
        <v>0</v>
      </c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</row>
    <row r="28" spans="1:26" ht="22.5" customHeight="1">
      <c r="A28" s="1"/>
      <c r="B28" s="194"/>
      <c r="C28" s="225"/>
      <c r="D28" s="202"/>
      <c r="E28" s="43"/>
      <c r="F28" s="45"/>
      <c r="G28" s="44"/>
      <c r="H28" s="26">
        <f t="shared" si="6"/>
        <v>0</v>
      </c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</row>
    <row r="29" spans="1:26" ht="22.5" customHeight="1">
      <c r="A29" s="1"/>
      <c r="B29" s="195"/>
      <c r="C29" s="226"/>
      <c r="D29" s="204"/>
      <c r="E29" s="46"/>
      <c r="F29" s="30"/>
      <c r="G29" s="47"/>
      <c r="H29" s="32">
        <f t="shared" si="6"/>
        <v>0</v>
      </c>
      <c r="I29" s="32"/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</row>
    <row r="30" spans="1:26" ht="26.25" customHeight="1">
      <c r="A30" s="1"/>
      <c r="B30" s="191" t="s">
        <v>26</v>
      </c>
      <c r="C30" s="189"/>
      <c r="D30" s="189"/>
      <c r="E30" s="189"/>
      <c r="F30" s="192"/>
      <c r="G30" s="34"/>
      <c r="H30" s="35">
        <f t="shared" ref="H30:J30" si="7">SUM(H26:H29)</f>
        <v>0</v>
      </c>
      <c r="I30" s="36">
        <f t="shared" si="7"/>
        <v>0</v>
      </c>
      <c r="J30" s="37">
        <f t="shared" si="7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</row>
    <row r="31" spans="1:26" ht="18.75" customHeight="1">
      <c r="A31" s="1"/>
      <c r="B31" s="193" t="s">
        <v>27</v>
      </c>
      <c r="C31" s="205" t="s">
        <v>28</v>
      </c>
      <c r="D31" s="206"/>
      <c r="E31" s="206"/>
      <c r="F31" s="206"/>
      <c r="G31" s="206"/>
      <c r="H31" s="206"/>
      <c r="I31" s="206"/>
      <c r="J31" s="20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</row>
    <row r="32" spans="1:26" ht="22.5" customHeight="1">
      <c r="A32" s="1"/>
      <c r="B32" s="194"/>
      <c r="C32" s="208"/>
      <c r="D32" s="200"/>
      <c r="E32" s="41"/>
      <c r="F32" s="19"/>
      <c r="G32" s="42"/>
      <c r="H32" s="21">
        <f t="shared" ref="H32:H35" si="8">E32*F32</f>
        <v>0</v>
      </c>
      <c r="I32" s="21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</row>
    <row r="33" spans="1:26" ht="22.5" customHeight="1">
      <c r="A33" s="1"/>
      <c r="B33" s="194"/>
      <c r="C33" s="225"/>
      <c r="D33" s="202"/>
      <c r="E33" s="43"/>
      <c r="F33" s="24"/>
      <c r="G33" s="44"/>
      <c r="H33" s="26">
        <f t="shared" si="8"/>
        <v>0</v>
      </c>
      <c r="I33" s="26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</row>
    <row r="34" spans="1:26" ht="22.5" customHeight="1">
      <c r="A34" s="1"/>
      <c r="B34" s="194"/>
      <c r="C34" s="225"/>
      <c r="D34" s="202"/>
      <c r="E34" s="43"/>
      <c r="F34" s="45"/>
      <c r="G34" s="44"/>
      <c r="H34" s="26">
        <f t="shared" si="8"/>
        <v>0</v>
      </c>
      <c r="I34" s="26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</row>
    <row r="35" spans="1:26" ht="22.5" customHeight="1">
      <c r="A35" s="1"/>
      <c r="B35" s="195"/>
      <c r="C35" s="226"/>
      <c r="D35" s="204"/>
      <c r="E35" s="46"/>
      <c r="F35" s="30"/>
      <c r="G35" s="47"/>
      <c r="H35" s="32">
        <f t="shared" si="8"/>
        <v>0</v>
      </c>
      <c r="I35" s="32"/>
      <c r="J35" s="3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</row>
    <row r="36" spans="1:26" ht="26.25" customHeight="1">
      <c r="A36" s="1"/>
      <c r="B36" s="213" t="s">
        <v>29</v>
      </c>
      <c r="C36" s="214"/>
      <c r="D36" s="214"/>
      <c r="E36" s="214"/>
      <c r="F36" s="215"/>
      <c r="G36" s="48"/>
      <c r="H36" s="49">
        <f t="shared" ref="H36:J36" si="9">SUM(H32:H35)</f>
        <v>0</v>
      </c>
      <c r="I36" s="50">
        <f t="shared" si="9"/>
        <v>0</v>
      </c>
      <c r="J36" s="51">
        <f t="shared" si="9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</row>
    <row r="37" spans="1:26" ht="32.25" customHeight="1">
      <c r="A37" s="1"/>
      <c r="B37" s="186" t="s">
        <v>30</v>
      </c>
      <c r="C37" s="187"/>
      <c r="D37" s="187"/>
      <c r="E37" s="187"/>
      <c r="F37" s="187"/>
      <c r="G37" s="173"/>
      <c r="H37" s="52">
        <f t="shared" ref="H37:I37" si="10">SUM(H13,H19,H24,H30,H36)</f>
        <v>0</v>
      </c>
      <c r="I37" s="53">
        <f t="shared" si="10"/>
        <v>0</v>
      </c>
      <c r="J37" s="54">
        <f>SUM(J13,J19,J24,J30,J36,)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</row>
    <row r="38" spans="1:26" ht="23.25" customHeight="1">
      <c r="A38" s="1"/>
      <c r="B38" s="55"/>
      <c r="C38" s="1"/>
      <c r="D38" s="55"/>
      <c r="E38" s="55"/>
      <c r="F38" s="56"/>
      <c r="G38" s="56"/>
      <c r="H38" s="35"/>
      <c r="I38" s="57"/>
      <c r="J38" s="5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</row>
    <row r="39" spans="1:26" ht="12.75" customHeight="1">
      <c r="A39" s="1"/>
      <c r="B39" s="55"/>
      <c r="C39" s="1"/>
      <c r="D39" s="55"/>
      <c r="E39" s="55"/>
      <c r="F39" s="56"/>
      <c r="G39" s="56"/>
      <c r="H39" s="35"/>
      <c r="I39" s="35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</row>
    <row r="40" spans="1:26" ht="25.5" customHeight="1">
      <c r="A40" s="1"/>
      <c r="B40" s="55"/>
      <c r="C40" s="1" t="s">
        <v>31</v>
      </c>
      <c r="D40" s="55"/>
      <c r="E40" s="55"/>
      <c r="F40" s="56"/>
      <c r="G40" s="56"/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</row>
    <row r="41" spans="1:26" ht="25.5" customHeight="1">
      <c r="A41" s="1"/>
      <c r="B41" s="55"/>
      <c r="C41" s="58" t="s">
        <v>32</v>
      </c>
      <c r="D41" s="55"/>
      <c r="E41" s="55"/>
      <c r="F41" s="56"/>
      <c r="G41" s="56"/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</row>
    <row r="42" spans="1:26" ht="30" customHeight="1">
      <c r="A42" s="1"/>
      <c r="B42" s="55"/>
      <c r="C42" s="188" t="s">
        <v>33</v>
      </c>
      <c r="D42" s="189"/>
      <c r="E42" s="189"/>
      <c r="F42" s="189"/>
      <c r="G42" s="189"/>
      <c r="H42" s="189"/>
      <c r="I42" s="189"/>
      <c r="J42" s="18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</row>
    <row r="43" spans="1:26" ht="25.5" customHeight="1">
      <c r="A43" s="1"/>
      <c r="B43" s="55"/>
      <c r="C43" s="1"/>
      <c r="D43" s="55"/>
      <c r="E43" s="55"/>
      <c r="F43" s="56"/>
      <c r="G43" s="56"/>
      <c r="H43" s="35"/>
      <c r="I43" s="35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</row>
    <row r="44" spans="1:26" ht="12.75" customHeight="1">
      <c r="A44" s="1"/>
      <c r="B44" s="55"/>
      <c r="C44" s="1"/>
      <c r="D44" s="55"/>
      <c r="E44" s="55"/>
      <c r="F44" s="56"/>
      <c r="G44" s="56"/>
      <c r="H44" s="35"/>
      <c r="I44" s="35"/>
      <c r="J44" s="3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</row>
    <row r="45" spans="1:26" ht="12.75" customHeight="1">
      <c r="A45" s="1"/>
      <c r="B45" s="55"/>
      <c r="C45" s="1"/>
      <c r="D45" s="55"/>
      <c r="E45" s="55"/>
      <c r="F45" s="56"/>
      <c r="G45" s="56"/>
      <c r="H45" s="35"/>
      <c r="I45" s="35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</row>
    <row r="46" spans="1:26" ht="12.75" customHeight="1">
      <c r="A46" s="1"/>
      <c r="B46" s="55"/>
      <c r="C46" s="190"/>
      <c r="D46" s="189"/>
      <c r="E46" s="189"/>
      <c r="F46" s="189"/>
      <c r="G46" s="189"/>
      <c r="H46" s="189"/>
      <c r="I46" s="189"/>
      <c r="J46" s="18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</row>
    <row r="47" spans="1:26" ht="15.75" customHeight="1">
      <c r="A47" s="1"/>
      <c r="B47" s="55"/>
      <c r="C47" s="59"/>
      <c r="D47" s="55"/>
      <c r="E47" s="55"/>
      <c r="F47" s="56"/>
      <c r="G47" s="56"/>
      <c r="H47" s="35"/>
      <c r="I47" s="35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</row>
    <row r="48" spans="1:26" ht="12.75" customHeight="1">
      <c r="A48" s="1"/>
      <c r="B48" s="55"/>
      <c r="C48" s="1"/>
      <c r="D48" s="55"/>
      <c r="E48" s="55"/>
      <c r="F48" s="56"/>
      <c r="G48" s="56"/>
      <c r="H48" s="35"/>
      <c r="I48" s="35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</row>
    <row r="49" spans="1:26" ht="12.75" customHeight="1">
      <c r="A49" s="1"/>
      <c r="B49" s="55"/>
      <c r="C49" s="1"/>
      <c r="D49" s="60"/>
      <c r="E49" s="60"/>
      <c r="F49" s="61"/>
      <c r="G49" s="61"/>
      <c r="H49" s="35"/>
      <c r="I49" s="35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</row>
    <row r="50" spans="1:26" ht="12.75" customHeight="1">
      <c r="A50" s="1"/>
      <c r="B50" s="55"/>
      <c r="C50" s="1"/>
      <c r="D50" s="60"/>
      <c r="E50" s="60"/>
      <c r="F50" s="61"/>
      <c r="G50" s="61"/>
      <c r="H50" s="35"/>
      <c r="I50" s="35"/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</row>
    <row r="51" spans="1:26" ht="12.75" customHeight="1">
      <c r="A51" s="1"/>
      <c r="B51" s="55"/>
      <c r="C51" s="1"/>
      <c r="D51" s="60"/>
      <c r="E51" s="60"/>
      <c r="F51" s="61"/>
      <c r="G51" s="61"/>
      <c r="H51" s="35"/>
      <c r="I51" s="35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</row>
    <row r="52" spans="1:26" ht="12.75" customHeight="1">
      <c r="A52" s="1"/>
      <c r="B52" s="55"/>
      <c r="C52" s="1"/>
      <c r="D52" s="55"/>
      <c r="E52" s="55"/>
      <c r="F52" s="61"/>
      <c r="G52" s="61"/>
      <c r="H52" s="35"/>
      <c r="I52" s="35"/>
      <c r="J52" s="3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</row>
    <row r="53" spans="1:26" ht="12.75" customHeight="1">
      <c r="A53" s="1"/>
      <c r="B53" s="55"/>
      <c r="C53" s="1"/>
      <c r="D53" s="55"/>
      <c r="E53" s="55"/>
      <c r="F53" s="61"/>
      <c r="G53" s="61"/>
      <c r="H53" s="35"/>
      <c r="I53" s="35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</row>
    <row r="54" spans="1:26" ht="12.75" customHeight="1">
      <c r="A54" s="1"/>
      <c r="B54" s="55"/>
      <c r="C54" s="1"/>
      <c r="D54" s="55"/>
      <c r="E54" s="55"/>
      <c r="F54" s="61"/>
      <c r="G54" s="61"/>
      <c r="H54" s="35"/>
      <c r="I54" s="35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</row>
    <row r="55" spans="1:26" ht="12.75" customHeight="1">
      <c r="A55" s="1"/>
      <c r="B55" s="55"/>
      <c r="C55" s="1"/>
      <c r="D55" s="55"/>
      <c r="E55" s="55"/>
      <c r="F55" s="61"/>
      <c r="G55" s="61"/>
      <c r="H55" s="35"/>
      <c r="I55" s="35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</row>
    <row r="56" spans="1:26" ht="12.75" customHeight="1">
      <c r="A56" s="1"/>
      <c r="B56" s="55"/>
      <c r="C56" s="1"/>
      <c r="D56" s="55"/>
      <c r="E56" s="55"/>
      <c r="F56" s="61"/>
      <c r="G56" s="61"/>
      <c r="H56" s="35"/>
      <c r="I56" s="35"/>
      <c r="J56" s="3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</row>
    <row r="57" spans="1:26" ht="12.75" customHeight="1">
      <c r="A57" s="1"/>
      <c r="B57" s="55"/>
      <c r="C57" s="1"/>
      <c r="D57" s="55"/>
      <c r="E57" s="55"/>
      <c r="F57" s="61"/>
      <c r="G57" s="61"/>
      <c r="H57" s="35"/>
      <c r="I57" s="35"/>
      <c r="J57" s="3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</row>
    <row r="58" spans="1:26" ht="12.75" customHeight="1">
      <c r="A58" s="1"/>
      <c r="B58" s="55"/>
      <c r="C58" s="1"/>
      <c r="D58" s="55"/>
      <c r="E58" s="55"/>
      <c r="F58" s="61"/>
      <c r="G58" s="61"/>
      <c r="H58" s="35"/>
      <c r="I58" s="35"/>
      <c r="J58" s="3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</row>
    <row r="59" spans="1:26" ht="12.75" customHeight="1">
      <c r="A59" s="1"/>
      <c r="B59" s="55"/>
      <c r="C59" s="1"/>
      <c r="D59" s="55"/>
      <c r="E59" s="55"/>
      <c r="F59" s="61"/>
      <c r="G59" s="61"/>
      <c r="H59" s="35"/>
      <c r="I59" s="35"/>
      <c r="J59" s="3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</row>
    <row r="60" spans="1:26" ht="12.75" customHeight="1">
      <c r="A60" s="1"/>
      <c r="B60" s="55"/>
      <c r="C60" s="1"/>
      <c r="D60" s="55"/>
      <c r="E60" s="55"/>
      <c r="F60" s="61"/>
      <c r="G60" s="61"/>
      <c r="H60" s="35"/>
      <c r="I60" s="35"/>
      <c r="J60" s="3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</row>
    <row r="61" spans="1:26" ht="12.75" customHeight="1">
      <c r="A61" s="1"/>
      <c r="B61" s="55"/>
      <c r="C61" s="1"/>
      <c r="D61" s="55"/>
      <c r="E61" s="55"/>
      <c r="F61" s="61"/>
      <c r="G61" s="61"/>
      <c r="H61" s="35"/>
      <c r="I61" s="35"/>
      <c r="J61" s="3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</row>
    <row r="62" spans="1:26" ht="12.75" customHeight="1">
      <c r="A62" s="1"/>
      <c r="B62" s="55"/>
      <c r="C62" s="1"/>
      <c r="D62" s="55"/>
      <c r="E62" s="55"/>
      <c r="F62" s="61"/>
      <c r="G62" s="61"/>
      <c r="H62" s="35"/>
      <c r="I62" s="35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</row>
    <row r="63" spans="1:26" ht="12.75" customHeight="1">
      <c r="A63" s="1"/>
      <c r="B63" s="55"/>
      <c r="C63" s="1"/>
      <c r="D63" s="55"/>
      <c r="E63" s="55"/>
      <c r="F63" s="61"/>
      <c r="G63" s="61"/>
      <c r="H63" s="35"/>
      <c r="I63" s="35"/>
      <c r="J63" s="3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</row>
    <row r="64" spans="1:26" ht="12.75" customHeight="1">
      <c r="A64" s="1"/>
      <c r="B64" s="55"/>
      <c r="C64" s="1"/>
      <c r="D64" s="55"/>
      <c r="E64" s="55"/>
      <c r="F64" s="61"/>
      <c r="G64" s="61"/>
      <c r="H64" s="35"/>
      <c r="I64" s="35"/>
      <c r="J64" s="3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</row>
    <row r="65" spans="1:26" ht="12.75" customHeight="1">
      <c r="A65" s="1"/>
      <c r="B65" s="55"/>
      <c r="C65" s="1"/>
      <c r="D65" s="55"/>
      <c r="E65" s="55"/>
      <c r="F65" s="61"/>
      <c r="G65" s="61"/>
      <c r="H65" s="35"/>
      <c r="I65" s="35"/>
      <c r="J65" s="3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</row>
    <row r="66" spans="1:26" ht="12.75" customHeight="1">
      <c r="A66" s="1"/>
      <c r="B66" s="55"/>
      <c r="C66" s="1"/>
      <c r="D66" s="55"/>
      <c r="E66" s="55"/>
      <c r="F66" s="61"/>
      <c r="G66" s="61"/>
      <c r="H66" s="35"/>
      <c r="I66" s="35"/>
      <c r="J66" s="3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</row>
    <row r="67" spans="1:26" ht="12.75" customHeight="1">
      <c r="A67" s="1"/>
      <c r="B67" s="55"/>
      <c r="C67" s="1"/>
      <c r="D67" s="55"/>
      <c r="E67" s="55"/>
      <c r="F67" s="56"/>
      <c r="G67" s="56"/>
      <c r="H67" s="35"/>
      <c r="I67" s="35"/>
      <c r="J67" s="3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</row>
    <row r="68" spans="1:26" ht="12.75" customHeight="1">
      <c r="A68" s="1"/>
      <c r="B68" s="55"/>
      <c r="C68" s="1"/>
      <c r="D68" s="55"/>
      <c r="E68" s="55"/>
      <c r="F68" s="56"/>
      <c r="G68" s="56"/>
      <c r="H68" s="35"/>
      <c r="I68" s="35"/>
      <c r="J68" s="3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</row>
    <row r="69" spans="1:26" ht="12.75" customHeight="1">
      <c r="A69" s="1"/>
      <c r="B69" s="55"/>
      <c r="C69" s="1"/>
      <c r="D69" s="55"/>
      <c r="E69" s="55"/>
      <c r="F69" s="56"/>
      <c r="G69" s="56"/>
      <c r="H69" s="35"/>
      <c r="I69" s="35"/>
      <c r="J69" s="3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</row>
    <row r="70" spans="1:26" ht="12.75" customHeight="1">
      <c r="A70" s="1"/>
      <c r="B70" s="55"/>
      <c r="C70" s="1"/>
      <c r="D70" s="55"/>
      <c r="E70" s="55"/>
      <c r="F70" s="56"/>
      <c r="G70" s="56"/>
      <c r="H70" s="35"/>
      <c r="I70" s="35"/>
      <c r="J70" s="3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</row>
    <row r="71" spans="1:26" ht="12.75" customHeight="1">
      <c r="A71" s="1"/>
      <c r="B71" s="55"/>
      <c r="C71" s="1"/>
      <c r="D71" s="55"/>
      <c r="E71" s="55"/>
      <c r="F71" s="56"/>
      <c r="G71" s="56"/>
      <c r="H71" s="35"/>
      <c r="I71" s="35"/>
      <c r="J71" s="3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</row>
    <row r="72" spans="1:26" ht="12.75" customHeight="1">
      <c r="A72" s="1"/>
      <c r="B72" s="55"/>
      <c r="C72" s="1"/>
      <c r="D72" s="55"/>
      <c r="E72" s="55"/>
      <c r="F72" s="56"/>
      <c r="G72" s="56"/>
      <c r="H72" s="35"/>
      <c r="I72" s="35"/>
      <c r="J72" s="3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</row>
    <row r="73" spans="1:26" ht="12.75" customHeight="1">
      <c r="A73" s="1"/>
      <c r="B73" s="55"/>
      <c r="C73" s="1"/>
      <c r="D73" s="55"/>
      <c r="E73" s="55"/>
      <c r="F73" s="56"/>
      <c r="G73" s="56"/>
      <c r="H73" s="35"/>
      <c r="I73" s="35"/>
      <c r="J73" s="3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</row>
    <row r="74" spans="1:26" ht="12.75" customHeight="1">
      <c r="A74" s="1"/>
      <c r="B74" s="55"/>
      <c r="C74" s="1"/>
      <c r="D74" s="55"/>
      <c r="E74" s="55"/>
      <c r="F74" s="56"/>
      <c r="G74" s="56"/>
      <c r="H74" s="35"/>
      <c r="I74" s="35"/>
      <c r="J74" s="3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</row>
    <row r="75" spans="1:26" ht="12.75" customHeight="1">
      <c r="A75" s="1"/>
      <c r="B75" s="55"/>
      <c r="C75" s="1"/>
      <c r="D75" s="55"/>
      <c r="E75" s="55"/>
      <c r="F75" s="56"/>
      <c r="G75" s="56"/>
      <c r="H75" s="35"/>
      <c r="I75" s="35"/>
      <c r="J75" s="3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</row>
    <row r="76" spans="1:26" ht="12.75" customHeight="1">
      <c r="A76" s="1"/>
      <c r="B76" s="55"/>
      <c r="C76" s="1"/>
      <c r="D76" s="55"/>
      <c r="E76" s="55"/>
      <c r="F76" s="56"/>
      <c r="G76" s="56"/>
      <c r="H76" s="35"/>
      <c r="I76" s="35"/>
      <c r="J76" s="3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</row>
    <row r="77" spans="1:26" ht="12.75" customHeight="1">
      <c r="A77" s="1"/>
      <c r="B77" s="55"/>
      <c r="C77" s="1"/>
      <c r="D77" s="55"/>
      <c r="E77" s="55"/>
      <c r="F77" s="56"/>
      <c r="G77" s="56"/>
      <c r="H77" s="35"/>
      <c r="I77" s="35"/>
      <c r="J77" s="3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</row>
    <row r="78" spans="1:26" ht="12.75" customHeight="1">
      <c r="A78" s="1"/>
      <c r="B78" s="55"/>
      <c r="C78" s="1"/>
      <c r="D78" s="55"/>
      <c r="E78" s="55"/>
      <c r="F78" s="56"/>
      <c r="G78" s="56"/>
      <c r="H78" s="35"/>
      <c r="I78" s="35"/>
      <c r="J78" s="3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</row>
    <row r="79" spans="1:26" ht="12.75" customHeight="1">
      <c r="A79" s="1"/>
      <c r="B79" s="55"/>
      <c r="C79" s="1"/>
      <c r="D79" s="55"/>
      <c r="E79" s="55"/>
      <c r="F79" s="56"/>
      <c r="G79" s="56"/>
      <c r="H79" s="35"/>
      <c r="I79" s="35"/>
      <c r="J79" s="3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</row>
    <row r="80" spans="1:26" ht="12.75" customHeight="1">
      <c r="A80" s="1"/>
      <c r="B80" s="55"/>
      <c r="C80" s="1"/>
      <c r="D80" s="55"/>
      <c r="E80" s="55"/>
      <c r="F80" s="56"/>
      <c r="G80" s="56"/>
      <c r="H80" s="35"/>
      <c r="I80" s="35"/>
      <c r="J80" s="3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  <c r="W80" s="2"/>
      <c r="X80" s="2"/>
      <c r="Y80" s="2"/>
      <c r="Z80" s="2"/>
    </row>
    <row r="81" spans="1:26" ht="12.75" customHeight="1">
      <c r="A81" s="1"/>
      <c r="B81" s="55"/>
      <c r="C81" s="1"/>
      <c r="D81" s="55"/>
      <c r="E81" s="55"/>
      <c r="F81" s="56"/>
      <c r="G81" s="56"/>
      <c r="H81" s="35"/>
      <c r="I81" s="35"/>
      <c r="J81" s="3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  <c r="W81" s="2"/>
      <c r="X81" s="2"/>
      <c r="Y81" s="2"/>
      <c r="Z81" s="2"/>
    </row>
    <row r="82" spans="1:26" ht="12.75" customHeight="1">
      <c r="A82" s="1"/>
      <c r="B82" s="55"/>
      <c r="C82" s="1"/>
      <c r="D82" s="55"/>
      <c r="E82" s="55"/>
      <c r="F82" s="56"/>
      <c r="G82" s="56"/>
      <c r="H82" s="35"/>
      <c r="I82" s="35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62"/>
      <c r="G83" s="62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62"/>
      <c r="G84" s="62"/>
      <c r="H84" s="63"/>
      <c r="I84" s="63"/>
      <c r="J84" s="6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62"/>
      <c r="G85" s="62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62"/>
      <c r="G86" s="62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62"/>
      <c r="G87" s="62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62"/>
      <c r="G88" s="62"/>
      <c r="H88" s="63"/>
      <c r="I88" s="63"/>
      <c r="J88" s="6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62"/>
      <c r="G89" s="62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62"/>
      <c r="G90" s="62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62"/>
      <c r="G91" s="62"/>
      <c r="H91" s="63"/>
      <c r="I91" s="63"/>
      <c r="J91" s="6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62"/>
      <c r="G92" s="62"/>
      <c r="H92" s="63"/>
      <c r="I92" s="63"/>
      <c r="J92" s="6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62"/>
      <c r="G93" s="62"/>
      <c r="H93" s="63"/>
      <c r="I93" s="63"/>
      <c r="J93" s="6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62"/>
      <c r="G94" s="62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62"/>
      <c r="G95" s="62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62"/>
      <c r="G96" s="62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62"/>
      <c r="G97" s="62"/>
      <c r="H97" s="63"/>
      <c r="I97" s="63"/>
      <c r="J97" s="6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62"/>
      <c r="G98" s="62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62"/>
      <c r="G99" s="62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62"/>
      <c r="G100" s="62"/>
      <c r="H100" s="63"/>
      <c r="I100" s="63"/>
      <c r="J100" s="6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62"/>
      <c r="G101" s="62"/>
      <c r="H101" s="63"/>
      <c r="I101" s="63"/>
      <c r="J101" s="6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62"/>
      <c r="G102" s="62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62"/>
      <c r="G103" s="62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62"/>
      <c r="G104" s="62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62"/>
      <c r="G105" s="62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62"/>
      <c r="G106" s="62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62"/>
      <c r="G107" s="62"/>
      <c r="H107" s="63"/>
      <c r="I107" s="63"/>
      <c r="J107" s="6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62"/>
      <c r="G108" s="62"/>
      <c r="H108" s="63"/>
      <c r="I108" s="63"/>
      <c r="J108" s="6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62"/>
      <c r="G109" s="62"/>
      <c r="H109" s="63"/>
      <c r="I109" s="63"/>
      <c r="J109" s="6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62"/>
      <c r="G110" s="62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62"/>
      <c r="G111" s="62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62"/>
      <c r="G112" s="62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62"/>
      <c r="G113" s="62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62"/>
      <c r="G114" s="62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62"/>
      <c r="G115" s="62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62"/>
      <c r="G116" s="62"/>
      <c r="H116" s="63"/>
      <c r="I116" s="63"/>
      <c r="J116" s="6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62"/>
      <c r="G117" s="62"/>
      <c r="H117" s="63"/>
      <c r="I117" s="63"/>
      <c r="J117" s="6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62"/>
      <c r="G118" s="62"/>
      <c r="H118" s="63"/>
      <c r="I118" s="63"/>
      <c r="J118" s="6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62"/>
      <c r="G119" s="62"/>
      <c r="H119" s="63"/>
      <c r="I119" s="63"/>
      <c r="J119" s="6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62"/>
      <c r="G120" s="62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62"/>
      <c r="G121" s="62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62"/>
      <c r="G122" s="62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62"/>
      <c r="G123" s="62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62"/>
      <c r="G124" s="62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62"/>
      <c r="G125" s="62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62"/>
      <c r="G126" s="62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62"/>
      <c r="G127" s="62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62"/>
      <c r="G128" s="62"/>
      <c r="H128" s="63"/>
      <c r="I128" s="63"/>
      <c r="J128" s="6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62"/>
      <c r="G129" s="62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62"/>
      <c r="G130" s="62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62"/>
      <c r="G131" s="62"/>
      <c r="H131" s="63"/>
      <c r="I131" s="63"/>
      <c r="J131" s="6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62"/>
      <c r="G132" s="62"/>
      <c r="H132" s="63"/>
      <c r="I132" s="63"/>
      <c r="J132" s="6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62"/>
      <c r="G133" s="62"/>
      <c r="H133" s="63"/>
      <c r="I133" s="63"/>
      <c r="J133" s="6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62"/>
      <c r="G134" s="62"/>
      <c r="H134" s="63"/>
      <c r="I134" s="63"/>
      <c r="J134" s="6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62"/>
      <c r="G135" s="62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62"/>
      <c r="G136" s="62"/>
      <c r="H136" s="63"/>
      <c r="I136" s="63"/>
      <c r="J136" s="6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62"/>
      <c r="G137" s="62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62"/>
      <c r="G138" s="62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62"/>
      <c r="G139" s="62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62"/>
      <c r="G140" s="62"/>
      <c r="H140" s="63"/>
      <c r="I140" s="63"/>
      <c r="J140" s="6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62"/>
      <c r="G141" s="62"/>
      <c r="H141" s="63"/>
      <c r="I141" s="63"/>
      <c r="J141" s="6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62"/>
      <c r="G142" s="62"/>
      <c r="H142" s="63"/>
      <c r="I142" s="63"/>
      <c r="J142" s="6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62"/>
      <c r="G143" s="62"/>
      <c r="H143" s="63"/>
      <c r="I143" s="63"/>
      <c r="J143" s="6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62"/>
      <c r="G144" s="62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62"/>
      <c r="G145" s="62"/>
      <c r="H145" s="63"/>
      <c r="I145" s="63"/>
      <c r="J145" s="6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62"/>
      <c r="G146" s="62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62"/>
      <c r="G147" s="62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62"/>
      <c r="G148" s="62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62"/>
      <c r="G149" s="62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62"/>
      <c r="G150" s="62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62"/>
      <c r="G151" s="62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62"/>
      <c r="G152" s="62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62"/>
      <c r="G153" s="62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62"/>
      <c r="G154" s="62"/>
      <c r="H154" s="63"/>
      <c r="I154" s="63"/>
      <c r="J154" s="6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62"/>
      <c r="G155" s="62"/>
      <c r="H155" s="63"/>
      <c r="I155" s="63"/>
      <c r="J155" s="6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62"/>
      <c r="G156" s="62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62"/>
      <c r="G157" s="62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62"/>
      <c r="G158" s="62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62"/>
      <c r="G159" s="62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62"/>
      <c r="G160" s="62"/>
      <c r="H160" s="63"/>
      <c r="I160" s="63"/>
      <c r="J160" s="6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62"/>
      <c r="G161" s="62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62"/>
      <c r="G162" s="62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62"/>
      <c r="G163" s="62"/>
      <c r="H163" s="63"/>
      <c r="I163" s="63"/>
      <c r="J163" s="6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62"/>
      <c r="G164" s="62"/>
      <c r="H164" s="63"/>
      <c r="I164" s="63"/>
      <c r="J164" s="6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62"/>
      <c r="G165" s="62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62"/>
      <c r="G166" s="62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62"/>
      <c r="G167" s="62"/>
      <c r="H167" s="63"/>
      <c r="I167" s="63"/>
      <c r="J167" s="6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62"/>
      <c r="G168" s="62"/>
      <c r="H168" s="63"/>
      <c r="I168" s="63"/>
      <c r="J168" s="6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62"/>
      <c r="G169" s="62"/>
      <c r="H169" s="63"/>
      <c r="I169" s="63"/>
      <c r="J169" s="6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62"/>
      <c r="G170" s="62"/>
      <c r="H170" s="63"/>
      <c r="I170" s="63"/>
      <c r="J170" s="6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62"/>
      <c r="G171" s="62"/>
      <c r="H171" s="63"/>
      <c r="I171" s="63"/>
      <c r="J171" s="6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62"/>
      <c r="G172" s="62"/>
      <c r="H172" s="63"/>
      <c r="I172" s="63"/>
      <c r="J172" s="6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62"/>
      <c r="G173" s="62"/>
      <c r="H173" s="63"/>
      <c r="I173" s="63"/>
      <c r="J173" s="6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62"/>
      <c r="G174" s="62"/>
      <c r="H174" s="63"/>
      <c r="I174" s="63"/>
      <c r="J174" s="6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62"/>
      <c r="G175" s="62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62"/>
      <c r="G176" s="62"/>
      <c r="H176" s="63"/>
      <c r="I176" s="63"/>
      <c r="J176" s="6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62"/>
      <c r="G177" s="62"/>
      <c r="H177" s="63"/>
      <c r="I177" s="63"/>
      <c r="J177" s="6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62"/>
      <c r="G178" s="62"/>
      <c r="H178" s="63"/>
      <c r="I178" s="63"/>
      <c r="J178" s="6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62"/>
      <c r="G179" s="62"/>
      <c r="H179" s="63"/>
      <c r="I179" s="63"/>
      <c r="J179" s="6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62"/>
      <c r="G180" s="62"/>
      <c r="H180" s="63"/>
      <c r="I180" s="63"/>
      <c r="J180" s="6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62"/>
      <c r="G181" s="62"/>
      <c r="H181" s="63"/>
      <c r="I181" s="63"/>
      <c r="J181" s="6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62"/>
      <c r="G182" s="62"/>
      <c r="H182" s="63"/>
      <c r="I182" s="63"/>
      <c r="J182" s="6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62"/>
      <c r="G183" s="62"/>
      <c r="H183" s="63"/>
      <c r="I183" s="63"/>
      <c r="J183" s="6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62"/>
      <c r="G184" s="62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62"/>
      <c r="G185" s="62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62"/>
      <c r="G186" s="62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62"/>
      <c r="G187" s="62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62"/>
      <c r="G188" s="62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62"/>
      <c r="G189" s="62"/>
      <c r="H189" s="63"/>
      <c r="I189" s="63"/>
      <c r="J189" s="6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62"/>
      <c r="G190" s="62"/>
      <c r="H190" s="63"/>
      <c r="I190" s="63"/>
      <c r="J190" s="6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62"/>
      <c r="G191" s="62"/>
      <c r="H191" s="63"/>
      <c r="I191" s="63"/>
      <c r="J191" s="6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62"/>
      <c r="G192" s="62"/>
      <c r="H192" s="63"/>
      <c r="I192" s="63"/>
      <c r="J192" s="6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62"/>
      <c r="G193" s="62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62"/>
      <c r="G194" s="62"/>
      <c r="H194" s="63"/>
      <c r="I194" s="63"/>
      <c r="J194" s="6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62"/>
      <c r="G195" s="62"/>
      <c r="H195" s="63"/>
      <c r="I195" s="63"/>
      <c r="J195" s="6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62"/>
      <c r="G196" s="62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62"/>
      <c r="G197" s="62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62"/>
      <c r="G198" s="62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62"/>
      <c r="G199" s="62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62"/>
      <c r="G200" s="62"/>
      <c r="H200" s="63"/>
      <c r="I200" s="63"/>
      <c r="J200" s="6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62"/>
      <c r="G201" s="62"/>
      <c r="H201" s="63"/>
      <c r="I201" s="63"/>
      <c r="J201" s="6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62"/>
      <c r="G202" s="62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62"/>
      <c r="G203" s="62"/>
      <c r="H203" s="63"/>
      <c r="I203" s="63"/>
      <c r="J203" s="6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62"/>
      <c r="G204" s="62"/>
      <c r="H204" s="63"/>
      <c r="I204" s="63"/>
      <c r="J204" s="6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62"/>
      <c r="G205" s="62"/>
      <c r="H205" s="63"/>
      <c r="I205" s="63"/>
      <c r="J205" s="6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62"/>
      <c r="G206" s="62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62"/>
      <c r="G207" s="62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62"/>
      <c r="G208" s="62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62"/>
      <c r="G209" s="62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62"/>
      <c r="G210" s="62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62"/>
      <c r="G211" s="62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62"/>
      <c r="G212" s="62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62"/>
      <c r="G213" s="62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62"/>
      <c r="G214" s="62"/>
      <c r="H214" s="63"/>
      <c r="I214" s="63"/>
      <c r="J214" s="6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62"/>
      <c r="G215" s="62"/>
      <c r="H215" s="63"/>
      <c r="I215" s="63"/>
      <c r="J215" s="6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62"/>
      <c r="G216" s="62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62"/>
      <c r="G217" s="62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62"/>
      <c r="G218" s="62"/>
      <c r="H218" s="63"/>
      <c r="I218" s="63"/>
      <c r="J218" s="6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62"/>
      <c r="G219" s="62"/>
      <c r="H219" s="63"/>
      <c r="I219" s="63"/>
      <c r="J219" s="6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62"/>
      <c r="G220" s="62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62"/>
      <c r="G221" s="62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62"/>
      <c r="G222" s="62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62"/>
      <c r="G223" s="62"/>
      <c r="H223" s="63"/>
      <c r="I223" s="63"/>
      <c r="J223" s="6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62"/>
      <c r="G224" s="62"/>
      <c r="H224" s="63"/>
      <c r="I224" s="63"/>
      <c r="J224" s="6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62"/>
      <c r="G225" s="62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62"/>
      <c r="G226" s="62"/>
      <c r="H226" s="63"/>
      <c r="I226" s="63"/>
      <c r="J226" s="6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62"/>
      <c r="G227" s="62"/>
      <c r="H227" s="63"/>
      <c r="I227" s="63"/>
      <c r="J227" s="6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62"/>
      <c r="G228" s="62"/>
      <c r="H228" s="63"/>
      <c r="I228" s="63"/>
      <c r="J228" s="6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62"/>
      <c r="G229" s="62"/>
      <c r="H229" s="63"/>
      <c r="I229" s="63"/>
      <c r="J229" s="6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62"/>
      <c r="G230" s="62"/>
      <c r="H230" s="63"/>
      <c r="I230" s="63"/>
      <c r="J230" s="6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62"/>
      <c r="G231" s="62"/>
      <c r="H231" s="63"/>
      <c r="I231" s="63"/>
      <c r="J231" s="6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62"/>
      <c r="G232" s="62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62"/>
      <c r="G233" s="62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62"/>
      <c r="G234" s="62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62"/>
      <c r="G235" s="62"/>
      <c r="H235" s="63"/>
      <c r="I235" s="63"/>
      <c r="J235" s="6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62"/>
      <c r="G236" s="62"/>
      <c r="H236" s="63"/>
      <c r="I236" s="63"/>
      <c r="J236" s="6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62"/>
      <c r="G237" s="62"/>
      <c r="H237" s="63"/>
      <c r="I237" s="63"/>
      <c r="J237" s="6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62"/>
      <c r="G238" s="62"/>
      <c r="H238" s="63"/>
      <c r="I238" s="63"/>
      <c r="J238" s="6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62"/>
      <c r="G239" s="62"/>
      <c r="H239" s="63"/>
      <c r="I239" s="63"/>
      <c r="J239" s="6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62"/>
      <c r="G240" s="62"/>
      <c r="H240" s="63"/>
      <c r="I240" s="63"/>
      <c r="J240" s="6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62"/>
      <c r="G241" s="62"/>
      <c r="H241" s="63"/>
      <c r="I241" s="63"/>
      <c r="J241" s="6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62"/>
      <c r="G242" s="62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62"/>
      <c r="G243" s="62"/>
      <c r="H243" s="63"/>
      <c r="I243" s="63"/>
      <c r="J243" s="6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62"/>
      <c r="G244" s="62"/>
      <c r="H244" s="63"/>
      <c r="I244" s="63"/>
      <c r="J244" s="6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62"/>
      <c r="G245" s="62"/>
      <c r="H245" s="63"/>
      <c r="I245" s="63"/>
      <c r="J245" s="6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62"/>
      <c r="G246" s="62"/>
      <c r="H246" s="63"/>
      <c r="I246" s="63"/>
      <c r="J246" s="6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62"/>
      <c r="G247" s="62"/>
      <c r="H247" s="63"/>
      <c r="I247" s="63"/>
      <c r="J247" s="6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62"/>
      <c r="G248" s="62"/>
      <c r="H248" s="63"/>
      <c r="I248" s="63"/>
      <c r="J248" s="6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62"/>
      <c r="G249" s="62"/>
      <c r="H249" s="63"/>
      <c r="I249" s="63"/>
      <c r="J249" s="6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62"/>
      <c r="G250" s="62"/>
      <c r="H250" s="63"/>
      <c r="I250" s="63"/>
      <c r="J250" s="6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62"/>
      <c r="G251" s="62"/>
      <c r="H251" s="63"/>
      <c r="I251" s="63"/>
      <c r="J251" s="6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62"/>
      <c r="G252" s="62"/>
      <c r="H252" s="63"/>
      <c r="I252" s="63"/>
      <c r="J252" s="6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62"/>
      <c r="G253" s="62"/>
      <c r="H253" s="63"/>
      <c r="I253" s="63"/>
      <c r="J253" s="6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62"/>
      <c r="G254" s="62"/>
      <c r="H254" s="63"/>
      <c r="I254" s="63"/>
      <c r="J254" s="6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62"/>
      <c r="G255" s="62"/>
      <c r="H255" s="63"/>
      <c r="I255" s="63"/>
      <c r="J255" s="6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62"/>
      <c r="G256" s="62"/>
      <c r="H256" s="63"/>
      <c r="I256" s="63"/>
      <c r="J256" s="6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62"/>
      <c r="G257" s="62"/>
      <c r="H257" s="63"/>
      <c r="I257" s="63"/>
      <c r="J257" s="6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62"/>
      <c r="G258" s="62"/>
      <c r="H258" s="63"/>
      <c r="I258" s="63"/>
      <c r="J258" s="6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62"/>
      <c r="G259" s="62"/>
      <c r="H259" s="63"/>
      <c r="I259" s="63"/>
      <c r="J259" s="6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62"/>
      <c r="G260" s="62"/>
      <c r="H260" s="63"/>
      <c r="I260" s="63"/>
      <c r="J260" s="6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62"/>
      <c r="G261" s="62"/>
      <c r="H261" s="63"/>
      <c r="I261" s="63"/>
      <c r="J261" s="6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62"/>
      <c r="G262" s="62"/>
      <c r="H262" s="63"/>
      <c r="I262" s="63"/>
      <c r="J262" s="6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62"/>
      <c r="G263" s="62"/>
      <c r="H263" s="63"/>
      <c r="I263" s="63"/>
      <c r="J263" s="6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62"/>
      <c r="G264" s="62"/>
      <c r="H264" s="63"/>
      <c r="I264" s="63"/>
      <c r="J264" s="6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62"/>
      <c r="G265" s="62"/>
      <c r="H265" s="63"/>
      <c r="I265" s="63"/>
      <c r="J265" s="6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62"/>
      <c r="G266" s="62"/>
      <c r="H266" s="63"/>
      <c r="I266" s="63"/>
      <c r="J266" s="6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62"/>
      <c r="G267" s="62"/>
      <c r="H267" s="63"/>
      <c r="I267" s="63"/>
      <c r="J267" s="6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62"/>
      <c r="G268" s="62"/>
      <c r="H268" s="63"/>
      <c r="I268" s="63"/>
      <c r="J268" s="6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62"/>
      <c r="G269" s="62"/>
      <c r="H269" s="63"/>
      <c r="I269" s="63"/>
      <c r="J269" s="6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62"/>
      <c r="G270" s="62"/>
      <c r="H270" s="63"/>
      <c r="I270" s="63"/>
      <c r="J270" s="6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62"/>
      <c r="G271" s="62"/>
      <c r="H271" s="63"/>
      <c r="I271" s="63"/>
      <c r="J271" s="6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62"/>
      <c r="G272" s="62"/>
      <c r="H272" s="63"/>
      <c r="I272" s="63"/>
      <c r="J272" s="6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62"/>
      <c r="G273" s="62"/>
      <c r="H273" s="63"/>
      <c r="I273" s="63"/>
      <c r="J273" s="6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62"/>
      <c r="G274" s="62"/>
      <c r="H274" s="63"/>
      <c r="I274" s="63"/>
      <c r="J274" s="6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62"/>
      <c r="G275" s="62"/>
      <c r="H275" s="63"/>
      <c r="I275" s="63"/>
      <c r="J275" s="6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62"/>
      <c r="G276" s="62"/>
      <c r="H276" s="63"/>
      <c r="I276" s="63"/>
      <c r="J276" s="6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62"/>
      <c r="G277" s="62"/>
      <c r="H277" s="63"/>
      <c r="I277" s="63"/>
      <c r="J277" s="6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62"/>
      <c r="G278" s="62"/>
      <c r="H278" s="63"/>
      <c r="I278" s="63"/>
      <c r="J278" s="6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62"/>
      <c r="G279" s="62"/>
      <c r="H279" s="63"/>
      <c r="I279" s="63"/>
      <c r="J279" s="6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62"/>
      <c r="G280" s="62"/>
      <c r="H280" s="63"/>
      <c r="I280" s="63"/>
      <c r="J280" s="6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62"/>
      <c r="G281" s="62"/>
      <c r="H281" s="63"/>
      <c r="I281" s="63"/>
      <c r="J281" s="6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62"/>
      <c r="G282" s="62"/>
      <c r="H282" s="63"/>
      <c r="I282" s="63"/>
      <c r="J282" s="6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62"/>
      <c r="G283" s="62"/>
      <c r="H283" s="63"/>
      <c r="I283" s="63"/>
      <c r="J283" s="6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62"/>
      <c r="G284" s="62"/>
      <c r="H284" s="63"/>
      <c r="I284" s="63"/>
      <c r="J284" s="6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62"/>
      <c r="G285" s="62"/>
      <c r="H285" s="63"/>
      <c r="I285" s="63"/>
      <c r="J285" s="6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62"/>
      <c r="G286" s="62"/>
      <c r="H286" s="63"/>
      <c r="I286" s="63"/>
      <c r="J286" s="6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62"/>
      <c r="G287" s="62"/>
      <c r="H287" s="63"/>
      <c r="I287" s="63"/>
      <c r="J287" s="6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62"/>
      <c r="G288" s="62"/>
      <c r="H288" s="63"/>
      <c r="I288" s="63"/>
      <c r="J288" s="6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62"/>
      <c r="G289" s="62"/>
      <c r="H289" s="63"/>
      <c r="I289" s="63"/>
      <c r="J289" s="6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62"/>
      <c r="G290" s="62"/>
      <c r="H290" s="63"/>
      <c r="I290" s="63"/>
      <c r="J290" s="6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62"/>
      <c r="G291" s="62"/>
      <c r="H291" s="63"/>
      <c r="I291" s="63"/>
      <c r="J291" s="6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62"/>
      <c r="G292" s="62"/>
      <c r="H292" s="63"/>
      <c r="I292" s="63"/>
      <c r="J292" s="6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62"/>
      <c r="G293" s="62"/>
      <c r="H293" s="63"/>
      <c r="I293" s="63"/>
      <c r="J293" s="6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62"/>
      <c r="G294" s="62"/>
      <c r="H294" s="63"/>
      <c r="I294" s="63"/>
      <c r="J294" s="6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62"/>
      <c r="G295" s="62"/>
      <c r="H295" s="63"/>
      <c r="I295" s="63"/>
      <c r="J295" s="6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62"/>
      <c r="G296" s="62"/>
      <c r="H296" s="63"/>
      <c r="I296" s="63"/>
      <c r="J296" s="6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62"/>
      <c r="G297" s="62"/>
      <c r="H297" s="63"/>
      <c r="I297" s="63"/>
      <c r="J297" s="6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62"/>
      <c r="G298" s="62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62"/>
      <c r="G299" s="62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62"/>
      <c r="G300" s="62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62"/>
      <c r="G301" s="62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62"/>
      <c r="G302" s="62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62"/>
      <c r="G303" s="62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62"/>
      <c r="G304" s="62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62"/>
      <c r="G305" s="62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62"/>
      <c r="G306" s="62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62"/>
      <c r="G307" s="62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62"/>
      <c r="G308" s="62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62"/>
      <c r="G309" s="62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62"/>
      <c r="G310" s="62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62"/>
      <c r="G311" s="62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62"/>
      <c r="G312" s="62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62"/>
      <c r="G313" s="62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62"/>
      <c r="G314" s="62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62"/>
      <c r="G315" s="62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62"/>
      <c r="G316" s="62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62"/>
      <c r="G317" s="62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62"/>
      <c r="G318" s="62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62"/>
      <c r="G319" s="62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62"/>
      <c r="G320" s="62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62"/>
      <c r="G321" s="62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62"/>
      <c r="G322" s="62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62"/>
      <c r="G323" s="62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62"/>
      <c r="G324" s="62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62"/>
      <c r="G325" s="62"/>
      <c r="H325" s="63"/>
      <c r="I325" s="63"/>
      <c r="J325" s="6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62"/>
      <c r="G326" s="62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62"/>
      <c r="G327" s="62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62"/>
      <c r="G328" s="62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62"/>
      <c r="G329" s="62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62"/>
      <c r="G330" s="62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62"/>
      <c r="G331" s="62"/>
      <c r="H331" s="63"/>
      <c r="I331" s="63"/>
      <c r="J331" s="6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62"/>
      <c r="G332" s="62"/>
      <c r="H332" s="63"/>
      <c r="I332" s="63"/>
      <c r="J332" s="6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62"/>
      <c r="G333" s="62"/>
      <c r="H333" s="63"/>
      <c r="I333" s="63"/>
      <c r="J333" s="6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62"/>
      <c r="G334" s="62"/>
      <c r="H334" s="63"/>
      <c r="I334" s="63"/>
      <c r="J334" s="6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62"/>
      <c r="G335" s="62"/>
      <c r="H335" s="63"/>
      <c r="I335" s="63"/>
      <c r="J335" s="6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62"/>
      <c r="G336" s="62"/>
      <c r="H336" s="63"/>
      <c r="I336" s="63"/>
      <c r="J336" s="6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62"/>
      <c r="G337" s="62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62"/>
      <c r="G338" s="62"/>
      <c r="H338" s="63"/>
      <c r="I338" s="63"/>
      <c r="J338" s="6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62"/>
      <c r="G339" s="62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62"/>
      <c r="G340" s="62"/>
      <c r="H340" s="63"/>
      <c r="I340" s="63"/>
      <c r="J340" s="6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62"/>
      <c r="G341" s="62"/>
      <c r="H341" s="63"/>
      <c r="I341" s="63"/>
      <c r="J341" s="6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62"/>
      <c r="G342" s="62"/>
      <c r="H342" s="63"/>
      <c r="I342" s="63"/>
      <c r="J342" s="6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62"/>
      <c r="G343" s="62"/>
      <c r="H343" s="63"/>
      <c r="I343" s="63"/>
      <c r="J343" s="6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62"/>
      <c r="G344" s="62"/>
      <c r="H344" s="63"/>
      <c r="I344" s="63"/>
      <c r="J344" s="6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62"/>
      <c r="G345" s="62"/>
      <c r="H345" s="63"/>
      <c r="I345" s="63"/>
      <c r="J345" s="6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62"/>
      <c r="G346" s="62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62"/>
      <c r="G347" s="62"/>
      <c r="H347" s="63"/>
      <c r="I347" s="63"/>
      <c r="J347" s="6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62"/>
      <c r="G348" s="62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62"/>
      <c r="G349" s="62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62"/>
      <c r="G350" s="62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62"/>
      <c r="G351" s="62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62"/>
      <c r="G352" s="62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62"/>
      <c r="G353" s="62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62"/>
      <c r="G354" s="62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62"/>
      <c r="G355" s="62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62"/>
      <c r="G356" s="62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62"/>
      <c r="G357" s="62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62"/>
      <c r="G358" s="62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62"/>
      <c r="G359" s="62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62"/>
      <c r="G360" s="62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62"/>
      <c r="G361" s="62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62"/>
      <c r="G362" s="62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62"/>
      <c r="G363" s="62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62"/>
      <c r="G364" s="62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62"/>
      <c r="G365" s="62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62"/>
      <c r="G366" s="62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62"/>
      <c r="G367" s="62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62"/>
      <c r="G368" s="62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62"/>
      <c r="G369" s="62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62"/>
      <c r="G370" s="62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62"/>
      <c r="G371" s="62"/>
      <c r="H371" s="63"/>
      <c r="I371" s="63"/>
      <c r="J371" s="6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62"/>
      <c r="G372" s="62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62"/>
      <c r="G373" s="62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62"/>
      <c r="G374" s="62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62"/>
      <c r="G375" s="62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62"/>
      <c r="G376" s="62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62"/>
      <c r="G377" s="62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62"/>
      <c r="G378" s="62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62"/>
      <c r="G379" s="62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62"/>
      <c r="G380" s="62"/>
      <c r="H380" s="63"/>
      <c r="I380" s="63"/>
      <c r="J380" s="6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62"/>
      <c r="G381" s="62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62"/>
      <c r="G382" s="62"/>
      <c r="H382" s="63"/>
      <c r="I382" s="63"/>
      <c r="J382" s="6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62"/>
      <c r="G383" s="62"/>
      <c r="H383" s="63"/>
      <c r="I383" s="63"/>
      <c r="J383" s="6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62"/>
      <c r="G384" s="62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62"/>
      <c r="G385" s="62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62"/>
      <c r="G386" s="62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62"/>
      <c r="G387" s="62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62"/>
      <c r="G388" s="62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62"/>
      <c r="G389" s="62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62"/>
      <c r="G390" s="62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62"/>
      <c r="G391" s="62"/>
      <c r="H391" s="63"/>
      <c r="I391" s="63"/>
      <c r="J391" s="6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62"/>
      <c r="G392" s="62"/>
      <c r="H392" s="63"/>
      <c r="I392" s="63"/>
      <c r="J392" s="6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62"/>
      <c r="G393" s="62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62"/>
      <c r="G394" s="62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62"/>
      <c r="G395" s="62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62"/>
      <c r="G396" s="62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62"/>
      <c r="G397" s="62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62"/>
      <c r="G398" s="62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62"/>
      <c r="G399" s="62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62"/>
      <c r="G400" s="62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62"/>
      <c r="G401" s="62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62"/>
      <c r="G402" s="62"/>
      <c r="H402" s="63"/>
      <c r="I402" s="63"/>
      <c r="J402" s="6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62"/>
      <c r="G403" s="62"/>
      <c r="H403" s="63"/>
      <c r="I403" s="63"/>
      <c r="J403" s="6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62"/>
      <c r="G404" s="62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62"/>
      <c r="G405" s="62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62"/>
      <c r="G406" s="62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62"/>
      <c r="G407" s="62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62"/>
      <c r="G408" s="62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62"/>
      <c r="G409" s="62"/>
      <c r="H409" s="63"/>
      <c r="I409" s="63"/>
      <c r="J409" s="6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62"/>
      <c r="G410" s="62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62"/>
      <c r="G411" s="62"/>
      <c r="H411" s="63"/>
      <c r="I411" s="63"/>
      <c r="J411" s="6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62"/>
      <c r="G412" s="62"/>
      <c r="H412" s="63"/>
      <c r="I412" s="63"/>
      <c r="J412" s="6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62"/>
      <c r="G413" s="62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62"/>
      <c r="G414" s="62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62"/>
      <c r="G415" s="62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62"/>
      <c r="G416" s="62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62"/>
      <c r="G417" s="62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62"/>
      <c r="G418" s="62"/>
      <c r="H418" s="63"/>
      <c r="I418" s="63"/>
      <c r="J418" s="6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62"/>
      <c r="G419" s="62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62"/>
      <c r="G420" s="62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62"/>
      <c r="G421" s="62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62"/>
      <c r="G422" s="62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62"/>
      <c r="G423" s="62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62"/>
      <c r="G424" s="62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62"/>
      <c r="G425" s="62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62"/>
      <c r="G426" s="62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62"/>
      <c r="G427" s="62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62"/>
      <c r="G428" s="62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62"/>
      <c r="G429" s="62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62"/>
      <c r="G430" s="62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62"/>
      <c r="G431" s="62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62"/>
      <c r="G432" s="62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62"/>
      <c r="G433" s="62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62"/>
      <c r="G434" s="62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62"/>
      <c r="G435" s="62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62"/>
      <c r="G436" s="62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62"/>
      <c r="G437" s="62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62"/>
      <c r="G438" s="62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62"/>
      <c r="G439" s="62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62"/>
      <c r="G440" s="62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62"/>
      <c r="G441" s="62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62"/>
      <c r="G442" s="62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62"/>
      <c r="G443" s="62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62"/>
      <c r="G444" s="62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62"/>
      <c r="G445" s="62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62"/>
      <c r="G446" s="62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62"/>
      <c r="G447" s="62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62"/>
      <c r="G448" s="62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62"/>
      <c r="G449" s="62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62"/>
      <c r="G450" s="62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62"/>
      <c r="G451" s="62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62"/>
      <c r="G452" s="62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62"/>
      <c r="G453" s="62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62"/>
      <c r="G454" s="62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62"/>
      <c r="G455" s="62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62"/>
      <c r="G456" s="62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62"/>
      <c r="G457" s="62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62"/>
      <c r="G458" s="62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62"/>
      <c r="G459" s="62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62"/>
      <c r="G460" s="62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62"/>
      <c r="G461" s="62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62"/>
      <c r="G462" s="62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62"/>
      <c r="G463" s="62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62"/>
      <c r="G464" s="62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62"/>
      <c r="G465" s="62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62"/>
      <c r="G466" s="62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62"/>
      <c r="G467" s="62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62"/>
      <c r="G468" s="62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62"/>
      <c r="G469" s="62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62"/>
      <c r="G470" s="62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62"/>
      <c r="G471" s="62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62"/>
      <c r="G472" s="62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62"/>
      <c r="G473" s="62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62"/>
      <c r="G474" s="62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62"/>
      <c r="G475" s="62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62"/>
      <c r="G476" s="62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62"/>
      <c r="G477" s="62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62"/>
      <c r="G478" s="62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62"/>
      <c r="G479" s="62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62"/>
      <c r="G480" s="62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62"/>
      <c r="G481" s="62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62"/>
      <c r="G482" s="62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62"/>
      <c r="G483" s="62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62"/>
      <c r="G484" s="62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62"/>
      <c r="G485" s="62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62"/>
      <c r="G486" s="62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62"/>
      <c r="G487" s="62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62"/>
      <c r="G488" s="62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62"/>
      <c r="G489" s="62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62"/>
      <c r="G490" s="62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62"/>
      <c r="G491" s="62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62"/>
      <c r="G492" s="62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62"/>
      <c r="G493" s="62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62"/>
      <c r="G494" s="62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62"/>
      <c r="G495" s="62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62"/>
      <c r="G496" s="62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62"/>
      <c r="G497" s="62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62"/>
      <c r="G498" s="62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62"/>
      <c r="G499" s="62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62"/>
      <c r="G500" s="62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62"/>
      <c r="G501" s="62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62"/>
      <c r="G502" s="62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62"/>
      <c r="G503" s="62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62"/>
      <c r="G504" s="62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62"/>
      <c r="G505" s="62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62"/>
      <c r="G506" s="62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62"/>
      <c r="G507" s="62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62"/>
      <c r="G508" s="62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62"/>
      <c r="G509" s="62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62"/>
      <c r="G510" s="62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62"/>
      <c r="G511" s="62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62"/>
      <c r="G512" s="62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62"/>
      <c r="G513" s="62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62"/>
      <c r="G514" s="62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62"/>
      <c r="G515" s="62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62"/>
      <c r="G516" s="62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62"/>
      <c r="G517" s="62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62"/>
      <c r="G518" s="62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62"/>
      <c r="G519" s="62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62"/>
      <c r="G520" s="62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62"/>
      <c r="G521" s="62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62"/>
      <c r="G522" s="62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62"/>
      <c r="G523" s="62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62"/>
      <c r="G524" s="62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62"/>
      <c r="G525" s="62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62"/>
      <c r="G526" s="62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62"/>
      <c r="G527" s="62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62"/>
      <c r="G528" s="62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62"/>
      <c r="G529" s="62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62"/>
      <c r="G530" s="62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62"/>
      <c r="G531" s="62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62"/>
      <c r="G532" s="62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62"/>
      <c r="G533" s="62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62"/>
      <c r="G534" s="62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62"/>
      <c r="G535" s="62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62"/>
      <c r="G536" s="62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62"/>
      <c r="G537" s="62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62"/>
      <c r="G538" s="62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62"/>
      <c r="G539" s="62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62"/>
      <c r="G540" s="62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62"/>
      <c r="G541" s="62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62"/>
      <c r="G542" s="62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62"/>
      <c r="G543" s="62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62"/>
      <c r="G544" s="62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62"/>
      <c r="G545" s="62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62"/>
      <c r="G546" s="62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62"/>
      <c r="G547" s="62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62"/>
      <c r="G548" s="62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62"/>
      <c r="G549" s="62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62"/>
      <c r="G550" s="62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62"/>
      <c r="G551" s="62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62"/>
      <c r="G552" s="62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62"/>
      <c r="G553" s="62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62"/>
      <c r="G554" s="62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62"/>
      <c r="G555" s="62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62"/>
      <c r="G556" s="62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62"/>
      <c r="G557" s="62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62"/>
      <c r="G558" s="62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62"/>
      <c r="G559" s="62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62"/>
      <c r="G560" s="62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62"/>
      <c r="G561" s="62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62"/>
      <c r="G562" s="62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62"/>
      <c r="G563" s="62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62"/>
      <c r="G564" s="62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62"/>
      <c r="G565" s="62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62"/>
      <c r="G566" s="62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62"/>
      <c r="G567" s="62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62"/>
      <c r="G568" s="62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62"/>
      <c r="G569" s="62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62"/>
      <c r="G570" s="62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62"/>
      <c r="G571" s="62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62"/>
      <c r="G572" s="62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62"/>
      <c r="G573" s="62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62"/>
      <c r="G574" s="62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62"/>
      <c r="G575" s="62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62"/>
      <c r="G576" s="62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62"/>
      <c r="G577" s="62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62"/>
      <c r="G578" s="62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62"/>
      <c r="G579" s="62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62"/>
      <c r="G580" s="62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62"/>
      <c r="G581" s="62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62"/>
      <c r="G582" s="62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62"/>
      <c r="G583" s="62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62"/>
      <c r="G584" s="62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62"/>
      <c r="G585" s="62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62"/>
      <c r="G586" s="62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62"/>
      <c r="G587" s="62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62"/>
      <c r="G588" s="62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62"/>
      <c r="G589" s="62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62"/>
      <c r="G590" s="62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62"/>
      <c r="G591" s="62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62"/>
      <c r="G592" s="62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62"/>
      <c r="G593" s="62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62"/>
      <c r="G594" s="62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62"/>
      <c r="G595" s="62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62"/>
      <c r="G596" s="62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62"/>
      <c r="G597" s="62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62"/>
      <c r="G598" s="62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62"/>
      <c r="G599" s="62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62"/>
      <c r="G600" s="62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62"/>
      <c r="G601" s="62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62"/>
      <c r="G602" s="62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62"/>
      <c r="G603" s="62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62"/>
      <c r="G604" s="62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62"/>
      <c r="G605" s="62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62"/>
      <c r="G606" s="62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62"/>
      <c r="G607" s="62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62"/>
      <c r="G608" s="62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62"/>
      <c r="G609" s="62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62"/>
      <c r="G610" s="62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62"/>
      <c r="G611" s="62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62"/>
      <c r="G612" s="62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62"/>
      <c r="G613" s="62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62"/>
      <c r="G614" s="62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62"/>
      <c r="G615" s="62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62"/>
      <c r="G616" s="62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62"/>
      <c r="G617" s="62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62"/>
      <c r="G618" s="62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62"/>
      <c r="G619" s="62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62"/>
      <c r="G620" s="62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62"/>
      <c r="G621" s="62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62"/>
      <c r="G622" s="62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62"/>
      <c r="G623" s="62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62"/>
      <c r="G624" s="62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62"/>
      <c r="G625" s="62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62"/>
      <c r="G626" s="62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62"/>
      <c r="G627" s="62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62"/>
      <c r="G628" s="62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62"/>
      <c r="G629" s="62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62"/>
      <c r="G630" s="62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62"/>
      <c r="G631" s="62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62"/>
      <c r="G632" s="62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62"/>
      <c r="G633" s="62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62"/>
      <c r="G634" s="62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62"/>
      <c r="G635" s="62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62"/>
      <c r="G636" s="62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62"/>
      <c r="G637" s="62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62"/>
      <c r="G638" s="62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62"/>
      <c r="G639" s="62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62"/>
      <c r="G640" s="62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62"/>
      <c r="G641" s="62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62"/>
      <c r="G642" s="62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62"/>
      <c r="G643" s="62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62"/>
      <c r="G644" s="62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62"/>
      <c r="G645" s="62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62"/>
      <c r="G646" s="62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62"/>
      <c r="G647" s="62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62"/>
      <c r="G648" s="62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62"/>
      <c r="G649" s="62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62"/>
      <c r="G650" s="62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62"/>
      <c r="G651" s="62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62"/>
      <c r="G652" s="62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62"/>
      <c r="G653" s="62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62"/>
      <c r="G654" s="62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62"/>
      <c r="G655" s="62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62"/>
      <c r="G656" s="62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62"/>
      <c r="G657" s="62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62"/>
      <c r="G658" s="62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62"/>
      <c r="G659" s="62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62"/>
      <c r="G660" s="62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62"/>
      <c r="G661" s="62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62"/>
      <c r="G662" s="62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62"/>
      <c r="G663" s="62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62"/>
      <c r="G664" s="62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62"/>
      <c r="G665" s="62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62"/>
      <c r="G666" s="62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62"/>
      <c r="G667" s="62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62"/>
      <c r="G668" s="62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62"/>
      <c r="G669" s="62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62"/>
      <c r="G670" s="62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62"/>
      <c r="G671" s="62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62"/>
      <c r="G672" s="62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62"/>
      <c r="G673" s="62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62"/>
      <c r="G674" s="62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62"/>
      <c r="G675" s="62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62"/>
      <c r="G676" s="62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62"/>
      <c r="G677" s="62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62"/>
      <c r="G678" s="62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62"/>
      <c r="G679" s="62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62"/>
      <c r="G680" s="62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62"/>
      <c r="G681" s="62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62"/>
      <c r="G682" s="62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62"/>
      <c r="G683" s="62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62"/>
      <c r="G684" s="62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62"/>
      <c r="G685" s="62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62"/>
      <c r="G686" s="62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62"/>
      <c r="G687" s="62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62"/>
      <c r="G688" s="62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62"/>
      <c r="G689" s="62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62"/>
      <c r="G690" s="62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62"/>
      <c r="G691" s="62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62"/>
      <c r="G692" s="62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62"/>
      <c r="G693" s="62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62"/>
      <c r="G694" s="62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62"/>
      <c r="G695" s="62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62"/>
      <c r="G696" s="62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62"/>
      <c r="G697" s="62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62"/>
      <c r="G698" s="62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62"/>
      <c r="G699" s="62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62"/>
      <c r="G700" s="62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62"/>
      <c r="G701" s="62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62"/>
      <c r="G702" s="62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62"/>
      <c r="G703" s="62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62"/>
      <c r="G704" s="62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62"/>
      <c r="G705" s="62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62"/>
      <c r="G706" s="62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62"/>
      <c r="G707" s="62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62"/>
      <c r="G708" s="62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62"/>
      <c r="G709" s="62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62"/>
      <c r="G710" s="62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62"/>
      <c r="G711" s="62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62"/>
      <c r="G712" s="62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62"/>
      <c r="G713" s="62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62"/>
      <c r="G714" s="62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62"/>
      <c r="G715" s="62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62"/>
      <c r="G716" s="62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62"/>
      <c r="G717" s="62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62"/>
      <c r="G718" s="62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62"/>
      <c r="G719" s="62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62"/>
      <c r="G720" s="62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62"/>
      <c r="G721" s="62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62"/>
      <c r="G722" s="62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62"/>
      <c r="G723" s="62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62"/>
      <c r="G724" s="62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62"/>
      <c r="G725" s="62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62"/>
      <c r="G726" s="62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62"/>
      <c r="G727" s="62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62"/>
      <c r="G728" s="62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62"/>
      <c r="G729" s="62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62"/>
      <c r="G730" s="62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62"/>
      <c r="G731" s="62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62"/>
      <c r="G732" s="62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62"/>
      <c r="G733" s="62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62"/>
      <c r="G734" s="62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62"/>
      <c r="G735" s="62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62"/>
      <c r="G736" s="62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62"/>
      <c r="G737" s="62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62"/>
      <c r="G738" s="62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62"/>
      <c r="G739" s="62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62"/>
      <c r="G740" s="62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62"/>
      <c r="G741" s="62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62"/>
      <c r="G742" s="62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62"/>
      <c r="G743" s="62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62"/>
      <c r="G744" s="62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62"/>
      <c r="G745" s="62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62"/>
      <c r="G746" s="62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62"/>
      <c r="G747" s="62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62"/>
      <c r="G748" s="62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62"/>
      <c r="G749" s="62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62"/>
      <c r="G750" s="62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62"/>
      <c r="G751" s="62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62"/>
      <c r="G752" s="62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62"/>
      <c r="G753" s="62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62"/>
      <c r="G754" s="62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62"/>
      <c r="G755" s="62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62"/>
      <c r="G756" s="62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62"/>
      <c r="G757" s="62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62"/>
      <c r="G758" s="62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62"/>
      <c r="G759" s="62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62"/>
      <c r="G760" s="62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62"/>
      <c r="G761" s="62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62"/>
      <c r="G762" s="62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62"/>
      <c r="G763" s="62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62"/>
      <c r="G764" s="62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62"/>
      <c r="G765" s="62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62"/>
      <c r="G766" s="62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62"/>
      <c r="G767" s="62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62"/>
      <c r="G768" s="62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62"/>
      <c r="G769" s="62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62"/>
      <c r="G770" s="62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62"/>
      <c r="G771" s="62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62"/>
      <c r="G772" s="62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62"/>
      <c r="G773" s="62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62"/>
      <c r="G774" s="62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62"/>
      <c r="G775" s="62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62"/>
      <c r="G776" s="62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62"/>
      <c r="G777" s="62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62"/>
      <c r="G778" s="62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62"/>
      <c r="G779" s="62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62"/>
      <c r="G780" s="62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62"/>
      <c r="G781" s="62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62"/>
      <c r="G782" s="62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62"/>
      <c r="G783" s="62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62"/>
      <c r="G784" s="62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62"/>
      <c r="G785" s="62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62"/>
      <c r="G786" s="62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62"/>
      <c r="G787" s="62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62"/>
      <c r="G788" s="62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62"/>
      <c r="G789" s="62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62"/>
      <c r="G790" s="62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62"/>
      <c r="G791" s="62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62"/>
      <c r="G792" s="62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62"/>
      <c r="G793" s="62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62"/>
      <c r="G794" s="62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62"/>
      <c r="G795" s="62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62"/>
      <c r="G796" s="62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62"/>
      <c r="G797" s="62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62"/>
      <c r="G798" s="62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62"/>
      <c r="G799" s="62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62"/>
      <c r="G800" s="62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62"/>
      <c r="G801" s="62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62"/>
      <c r="G802" s="62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62"/>
      <c r="G803" s="62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62"/>
      <c r="G804" s="62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62"/>
      <c r="G805" s="62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62"/>
      <c r="G806" s="62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62"/>
      <c r="G807" s="62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62"/>
      <c r="G808" s="62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62"/>
      <c r="G809" s="62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62"/>
      <c r="G810" s="62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62"/>
      <c r="G811" s="62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62"/>
      <c r="G812" s="62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62"/>
      <c r="G813" s="62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62"/>
      <c r="G814" s="62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62"/>
      <c r="G815" s="62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62"/>
      <c r="G816" s="62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62"/>
      <c r="G817" s="62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62"/>
      <c r="G818" s="62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62"/>
      <c r="G819" s="62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62"/>
      <c r="G820" s="62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62"/>
      <c r="G821" s="62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62"/>
      <c r="G822" s="62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62"/>
      <c r="G823" s="62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62"/>
      <c r="G824" s="62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62"/>
      <c r="G825" s="62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62"/>
      <c r="G826" s="62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62"/>
      <c r="G827" s="62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62"/>
      <c r="G828" s="62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62"/>
      <c r="G829" s="62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62"/>
      <c r="G830" s="62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62"/>
      <c r="G831" s="62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62"/>
      <c r="G832" s="62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62"/>
      <c r="G833" s="62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62"/>
      <c r="G834" s="62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62"/>
      <c r="G835" s="62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62"/>
      <c r="G836" s="62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62"/>
      <c r="G837" s="62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62"/>
      <c r="G838" s="62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62"/>
      <c r="G839" s="62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62"/>
      <c r="G840" s="62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62"/>
      <c r="G841" s="62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62"/>
      <c r="G842" s="62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62"/>
      <c r="G843" s="62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62"/>
      <c r="G844" s="62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62"/>
      <c r="G845" s="62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62"/>
      <c r="G846" s="62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62"/>
      <c r="G847" s="62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62"/>
      <c r="G848" s="62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62"/>
      <c r="G849" s="62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62"/>
      <c r="G850" s="62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62"/>
      <c r="G851" s="62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62"/>
      <c r="G852" s="62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62"/>
      <c r="G853" s="62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62"/>
      <c r="G854" s="62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62"/>
      <c r="G855" s="62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62"/>
      <c r="G856" s="62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62"/>
      <c r="G857" s="62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62"/>
      <c r="G858" s="62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62"/>
      <c r="G859" s="62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62"/>
      <c r="G860" s="62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62"/>
      <c r="G861" s="62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62"/>
      <c r="G862" s="62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62"/>
      <c r="G863" s="62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62"/>
      <c r="G864" s="62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62"/>
      <c r="G865" s="62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62"/>
      <c r="G866" s="62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62"/>
      <c r="G867" s="62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62"/>
      <c r="G868" s="62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62"/>
      <c r="G869" s="62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62"/>
      <c r="G870" s="62"/>
      <c r="H870" s="63"/>
      <c r="I870" s="63"/>
      <c r="J870" s="6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62"/>
      <c r="G871" s="62"/>
      <c r="H871" s="63"/>
      <c r="I871" s="63"/>
      <c r="J871" s="6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62"/>
      <c r="G872" s="62"/>
      <c r="H872" s="63"/>
      <c r="I872" s="63"/>
      <c r="J872" s="6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62"/>
      <c r="G873" s="62"/>
      <c r="H873" s="63"/>
      <c r="I873" s="63"/>
      <c r="J873" s="6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62"/>
      <c r="G874" s="62"/>
      <c r="H874" s="63"/>
      <c r="I874" s="63"/>
      <c r="J874" s="6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62"/>
      <c r="G875" s="62"/>
      <c r="H875" s="63"/>
      <c r="I875" s="63"/>
      <c r="J875" s="6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62"/>
      <c r="G876" s="62"/>
      <c r="H876" s="63"/>
      <c r="I876" s="63"/>
      <c r="J876" s="6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62"/>
      <c r="G877" s="62"/>
      <c r="H877" s="63"/>
      <c r="I877" s="63"/>
      <c r="J877" s="6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62"/>
      <c r="G878" s="62"/>
      <c r="H878" s="63"/>
      <c r="I878" s="63"/>
      <c r="J878" s="6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62"/>
      <c r="G879" s="62"/>
      <c r="H879" s="63"/>
      <c r="I879" s="63"/>
      <c r="J879" s="6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62"/>
      <c r="G880" s="62"/>
      <c r="H880" s="63"/>
      <c r="I880" s="63"/>
      <c r="J880" s="6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62"/>
      <c r="G881" s="62"/>
      <c r="H881" s="63"/>
      <c r="I881" s="63"/>
      <c r="J881" s="6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62"/>
      <c r="G882" s="62"/>
      <c r="H882" s="63"/>
      <c r="I882" s="63"/>
      <c r="J882" s="6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62"/>
      <c r="G883" s="62"/>
      <c r="H883" s="63"/>
      <c r="I883" s="63"/>
      <c r="J883" s="6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62"/>
      <c r="G884" s="62"/>
      <c r="H884" s="63"/>
      <c r="I884" s="63"/>
      <c r="J884" s="6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62"/>
      <c r="G885" s="62"/>
      <c r="H885" s="63"/>
      <c r="I885" s="63"/>
      <c r="J885" s="6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62"/>
      <c r="G886" s="62"/>
      <c r="H886" s="63"/>
      <c r="I886" s="63"/>
      <c r="J886" s="6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62"/>
      <c r="G887" s="62"/>
      <c r="H887" s="63"/>
      <c r="I887" s="63"/>
      <c r="J887" s="6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62"/>
      <c r="G888" s="62"/>
      <c r="H888" s="63"/>
      <c r="I888" s="63"/>
      <c r="J888" s="6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62"/>
      <c r="G889" s="62"/>
      <c r="H889" s="63"/>
      <c r="I889" s="63"/>
      <c r="J889" s="6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62"/>
      <c r="G890" s="62"/>
      <c r="H890" s="63"/>
      <c r="I890" s="63"/>
      <c r="J890" s="6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62"/>
      <c r="G891" s="62"/>
      <c r="H891" s="63"/>
      <c r="I891" s="63"/>
      <c r="J891" s="6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62"/>
      <c r="G892" s="62"/>
      <c r="H892" s="63"/>
      <c r="I892" s="63"/>
      <c r="J892" s="6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62"/>
      <c r="G893" s="62"/>
      <c r="H893" s="63"/>
      <c r="I893" s="63"/>
      <c r="J893" s="6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62"/>
      <c r="G894" s="62"/>
      <c r="H894" s="63"/>
      <c r="I894" s="63"/>
      <c r="J894" s="6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62"/>
      <c r="G895" s="62"/>
      <c r="H895" s="63"/>
      <c r="I895" s="63"/>
      <c r="J895" s="6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62"/>
      <c r="G896" s="62"/>
      <c r="H896" s="63"/>
      <c r="I896" s="63"/>
      <c r="J896" s="6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62"/>
      <c r="G897" s="62"/>
      <c r="H897" s="63"/>
      <c r="I897" s="63"/>
      <c r="J897" s="6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62"/>
      <c r="G898" s="62"/>
      <c r="H898" s="63"/>
      <c r="I898" s="63"/>
      <c r="J898" s="6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62"/>
      <c r="G899" s="62"/>
      <c r="H899" s="63"/>
      <c r="I899" s="63"/>
      <c r="J899" s="6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62"/>
      <c r="G900" s="62"/>
      <c r="H900" s="63"/>
      <c r="I900" s="63"/>
      <c r="J900" s="6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62"/>
      <c r="G901" s="62"/>
      <c r="H901" s="63"/>
      <c r="I901" s="63"/>
      <c r="J901" s="6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62"/>
      <c r="G902" s="62"/>
      <c r="H902" s="63"/>
      <c r="I902" s="63"/>
      <c r="J902" s="6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62"/>
      <c r="G903" s="62"/>
      <c r="H903" s="63"/>
      <c r="I903" s="63"/>
      <c r="J903" s="6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62"/>
      <c r="G904" s="62"/>
      <c r="H904" s="63"/>
      <c r="I904" s="63"/>
      <c r="J904" s="6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62"/>
      <c r="G905" s="62"/>
      <c r="H905" s="63"/>
      <c r="I905" s="63"/>
      <c r="J905" s="6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62"/>
      <c r="G906" s="62"/>
      <c r="H906" s="63"/>
      <c r="I906" s="63"/>
      <c r="J906" s="6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62"/>
      <c r="G907" s="62"/>
      <c r="H907" s="63"/>
      <c r="I907" s="63"/>
      <c r="J907" s="6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62"/>
      <c r="G908" s="62"/>
      <c r="H908" s="63"/>
      <c r="I908" s="63"/>
      <c r="J908" s="6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62"/>
      <c r="G909" s="62"/>
      <c r="H909" s="63"/>
      <c r="I909" s="63"/>
      <c r="J909" s="6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62"/>
      <c r="G910" s="62"/>
      <c r="H910" s="63"/>
      <c r="I910" s="63"/>
      <c r="J910" s="6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62"/>
      <c r="G911" s="62"/>
      <c r="H911" s="63"/>
      <c r="I911" s="63"/>
      <c r="J911" s="6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62"/>
      <c r="G912" s="62"/>
      <c r="H912" s="63"/>
      <c r="I912" s="63"/>
      <c r="J912" s="6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62"/>
      <c r="G913" s="62"/>
      <c r="H913" s="63"/>
      <c r="I913" s="63"/>
      <c r="J913" s="6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62"/>
      <c r="G914" s="62"/>
      <c r="H914" s="63"/>
      <c r="I914" s="63"/>
      <c r="J914" s="6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62"/>
      <c r="G915" s="62"/>
      <c r="H915" s="63"/>
      <c r="I915" s="63"/>
      <c r="J915" s="6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62"/>
      <c r="G916" s="62"/>
      <c r="H916" s="63"/>
      <c r="I916" s="63"/>
      <c r="J916" s="6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62"/>
      <c r="G917" s="62"/>
      <c r="H917" s="63"/>
      <c r="I917" s="63"/>
      <c r="J917" s="6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62"/>
      <c r="G918" s="62"/>
      <c r="H918" s="63"/>
      <c r="I918" s="63"/>
      <c r="J918" s="6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62"/>
      <c r="G919" s="62"/>
      <c r="H919" s="63"/>
      <c r="I919" s="63"/>
      <c r="J919" s="6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62"/>
      <c r="G920" s="62"/>
      <c r="H920" s="63"/>
      <c r="I920" s="63"/>
      <c r="J920" s="6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62"/>
      <c r="G921" s="62"/>
      <c r="H921" s="63"/>
      <c r="I921" s="63"/>
      <c r="J921" s="6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62"/>
      <c r="G922" s="62"/>
      <c r="H922" s="63"/>
      <c r="I922" s="63"/>
      <c r="J922" s="6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62"/>
      <c r="G923" s="62"/>
      <c r="H923" s="63"/>
      <c r="I923" s="63"/>
      <c r="J923" s="6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62"/>
      <c r="G924" s="62"/>
      <c r="H924" s="63"/>
      <c r="I924" s="63"/>
      <c r="J924" s="6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62"/>
      <c r="G925" s="62"/>
      <c r="H925" s="63"/>
      <c r="I925" s="63"/>
      <c r="J925" s="6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62"/>
      <c r="G926" s="62"/>
      <c r="H926" s="63"/>
      <c r="I926" s="63"/>
      <c r="J926" s="6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62"/>
      <c r="G927" s="62"/>
      <c r="H927" s="63"/>
      <c r="I927" s="63"/>
      <c r="J927" s="6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62"/>
      <c r="G928" s="62"/>
      <c r="H928" s="63"/>
      <c r="I928" s="63"/>
      <c r="J928" s="6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62"/>
      <c r="G929" s="62"/>
      <c r="H929" s="63"/>
      <c r="I929" s="63"/>
      <c r="J929" s="6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62"/>
      <c r="G930" s="62"/>
      <c r="H930" s="63"/>
      <c r="I930" s="63"/>
      <c r="J930" s="6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62"/>
      <c r="G931" s="62"/>
      <c r="H931" s="63"/>
      <c r="I931" s="63"/>
      <c r="J931" s="6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62"/>
      <c r="G932" s="62"/>
      <c r="H932" s="63"/>
      <c r="I932" s="63"/>
      <c r="J932" s="6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62"/>
      <c r="G933" s="62"/>
      <c r="H933" s="63"/>
      <c r="I933" s="63"/>
      <c r="J933" s="6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62"/>
      <c r="G934" s="62"/>
      <c r="H934" s="63"/>
      <c r="I934" s="63"/>
      <c r="J934" s="6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62"/>
      <c r="G935" s="62"/>
      <c r="H935" s="63"/>
      <c r="I935" s="63"/>
      <c r="J935" s="6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62"/>
      <c r="G936" s="62"/>
      <c r="H936" s="63"/>
      <c r="I936" s="63"/>
      <c r="J936" s="6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62"/>
      <c r="G937" s="62"/>
      <c r="H937" s="63"/>
      <c r="I937" s="63"/>
      <c r="J937" s="6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62"/>
      <c r="G938" s="62"/>
      <c r="H938" s="63"/>
      <c r="I938" s="63"/>
      <c r="J938" s="6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62"/>
      <c r="G939" s="62"/>
      <c r="H939" s="63"/>
      <c r="I939" s="63"/>
      <c r="J939" s="6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62"/>
      <c r="G940" s="62"/>
      <c r="H940" s="63"/>
      <c r="I940" s="63"/>
      <c r="J940" s="6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62"/>
      <c r="G941" s="62"/>
      <c r="H941" s="63"/>
      <c r="I941" s="63"/>
      <c r="J941" s="6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62"/>
      <c r="G942" s="62"/>
      <c r="H942" s="63"/>
      <c r="I942" s="63"/>
      <c r="J942" s="6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62"/>
      <c r="G943" s="62"/>
      <c r="H943" s="63"/>
      <c r="I943" s="63"/>
      <c r="J943" s="6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62"/>
      <c r="G944" s="62"/>
      <c r="H944" s="63"/>
      <c r="I944" s="63"/>
      <c r="J944" s="6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62"/>
      <c r="G945" s="62"/>
      <c r="H945" s="63"/>
      <c r="I945" s="63"/>
      <c r="J945" s="6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62"/>
      <c r="G946" s="62"/>
      <c r="H946" s="63"/>
      <c r="I946" s="63"/>
      <c r="J946" s="6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62"/>
      <c r="G947" s="62"/>
      <c r="H947" s="63"/>
      <c r="I947" s="63"/>
      <c r="J947" s="6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62"/>
      <c r="G948" s="62"/>
      <c r="H948" s="63"/>
      <c r="I948" s="63"/>
      <c r="J948" s="6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62"/>
      <c r="G949" s="62"/>
      <c r="H949" s="63"/>
      <c r="I949" s="63"/>
      <c r="J949" s="6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62"/>
      <c r="G950" s="62"/>
      <c r="H950" s="63"/>
      <c r="I950" s="63"/>
      <c r="J950" s="6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62"/>
      <c r="G951" s="62"/>
      <c r="H951" s="63"/>
      <c r="I951" s="63"/>
      <c r="J951" s="6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62"/>
      <c r="G952" s="62"/>
      <c r="H952" s="63"/>
      <c r="I952" s="63"/>
      <c r="J952" s="6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62"/>
      <c r="G953" s="62"/>
      <c r="H953" s="63"/>
      <c r="I953" s="63"/>
      <c r="J953" s="6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62"/>
      <c r="G954" s="62"/>
      <c r="H954" s="63"/>
      <c r="I954" s="63"/>
      <c r="J954" s="6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62"/>
      <c r="G955" s="62"/>
      <c r="H955" s="63"/>
      <c r="I955" s="63"/>
      <c r="J955" s="6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62"/>
      <c r="G956" s="62"/>
      <c r="H956" s="63"/>
      <c r="I956" s="63"/>
      <c r="J956" s="6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62"/>
      <c r="G957" s="62"/>
      <c r="H957" s="63"/>
      <c r="I957" s="63"/>
      <c r="J957" s="6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62"/>
      <c r="G958" s="62"/>
      <c r="H958" s="63"/>
      <c r="I958" s="63"/>
      <c r="J958" s="6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62"/>
      <c r="G959" s="62"/>
      <c r="H959" s="63"/>
      <c r="I959" s="63"/>
      <c r="J959" s="6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62"/>
      <c r="G960" s="62"/>
      <c r="H960" s="63"/>
      <c r="I960" s="63"/>
      <c r="J960" s="6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62"/>
      <c r="G961" s="62"/>
      <c r="H961" s="63"/>
      <c r="I961" s="63"/>
      <c r="J961" s="6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62"/>
      <c r="G962" s="62"/>
      <c r="H962" s="63"/>
      <c r="I962" s="63"/>
      <c r="J962" s="6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62"/>
      <c r="G963" s="62"/>
      <c r="H963" s="63"/>
      <c r="I963" s="63"/>
      <c r="J963" s="6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62"/>
      <c r="G964" s="62"/>
      <c r="H964" s="63"/>
      <c r="I964" s="63"/>
      <c r="J964" s="6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62"/>
      <c r="G965" s="62"/>
      <c r="H965" s="63"/>
      <c r="I965" s="63"/>
      <c r="J965" s="6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62"/>
      <c r="G966" s="62"/>
      <c r="H966" s="63"/>
      <c r="I966" s="63"/>
      <c r="J966" s="6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62"/>
      <c r="G967" s="62"/>
      <c r="H967" s="63"/>
      <c r="I967" s="63"/>
      <c r="J967" s="6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62"/>
      <c r="G968" s="62"/>
      <c r="H968" s="63"/>
      <c r="I968" s="63"/>
      <c r="J968" s="6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62"/>
      <c r="G969" s="62"/>
      <c r="H969" s="63"/>
      <c r="I969" s="63"/>
      <c r="J969" s="6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62"/>
      <c r="G970" s="62"/>
      <c r="H970" s="63"/>
      <c r="I970" s="63"/>
      <c r="J970" s="6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62"/>
      <c r="G971" s="62"/>
      <c r="H971" s="63"/>
      <c r="I971" s="63"/>
      <c r="J971" s="6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62"/>
      <c r="G972" s="62"/>
      <c r="H972" s="63"/>
      <c r="I972" s="63"/>
      <c r="J972" s="6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62"/>
      <c r="G973" s="62"/>
      <c r="H973" s="63"/>
      <c r="I973" s="63"/>
      <c r="J973" s="6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62"/>
      <c r="G974" s="62"/>
      <c r="H974" s="63"/>
      <c r="I974" s="63"/>
      <c r="J974" s="6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62"/>
      <c r="G975" s="62"/>
      <c r="H975" s="63"/>
      <c r="I975" s="63"/>
      <c r="J975" s="6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62"/>
      <c r="G976" s="62"/>
      <c r="H976" s="63"/>
      <c r="I976" s="63"/>
      <c r="J976" s="6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62"/>
      <c r="G977" s="62"/>
      <c r="H977" s="63"/>
      <c r="I977" s="63"/>
      <c r="J977" s="6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62"/>
      <c r="G978" s="62"/>
      <c r="H978" s="63"/>
      <c r="I978" s="63"/>
      <c r="J978" s="6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62"/>
      <c r="G979" s="62"/>
      <c r="H979" s="63"/>
      <c r="I979" s="63"/>
      <c r="J979" s="6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62"/>
      <c r="G980" s="62"/>
      <c r="H980" s="63"/>
      <c r="I980" s="63"/>
      <c r="J980" s="6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62"/>
      <c r="G981" s="62"/>
      <c r="H981" s="63"/>
      <c r="I981" s="63"/>
      <c r="J981" s="6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62"/>
      <c r="G982" s="62"/>
      <c r="H982" s="63"/>
      <c r="I982" s="63"/>
      <c r="J982" s="6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62"/>
      <c r="G983" s="62"/>
      <c r="H983" s="63"/>
      <c r="I983" s="63"/>
      <c r="J983" s="6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62"/>
      <c r="G984" s="62"/>
      <c r="H984" s="63"/>
      <c r="I984" s="63"/>
      <c r="J984" s="6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62"/>
      <c r="G985" s="62"/>
      <c r="H985" s="63"/>
      <c r="I985" s="63"/>
      <c r="J985" s="6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62"/>
      <c r="G986" s="62"/>
      <c r="H986" s="63"/>
      <c r="I986" s="63"/>
      <c r="J986" s="6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62"/>
      <c r="G987" s="62"/>
      <c r="H987" s="63"/>
      <c r="I987" s="63"/>
      <c r="J987" s="6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62"/>
      <c r="G988" s="62"/>
      <c r="H988" s="63"/>
      <c r="I988" s="63"/>
      <c r="J988" s="6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62"/>
      <c r="G989" s="62"/>
      <c r="H989" s="63"/>
      <c r="I989" s="63"/>
      <c r="J989" s="6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62"/>
      <c r="G990" s="62"/>
      <c r="H990" s="63"/>
      <c r="I990" s="63"/>
      <c r="J990" s="6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62"/>
      <c r="G991" s="62"/>
      <c r="H991" s="63"/>
      <c r="I991" s="63"/>
      <c r="J991" s="6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62"/>
      <c r="G992" s="62"/>
      <c r="H992" s="63"/>
      <c r="I992" s="63"/>
      <c r="J992" s="6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62"/>
      <c r="G993" s="62"/>
      <c r="H993" s="63"/>
      <c r="I993" s="63"/>
      <c r="J993" s="6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62"/>
      <c r="G994" s="62"/>
      <c r="H994" s="63"/>
      <c r="I994" s="63"/>
      <c r="J994" s="6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62"/>
      <c r="G995" s="62"/>
      <c r="H995" s="63"/>
      <c r="I995" s="63"/>
      <c r="J995" s="6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62"/>
      <c r="G996" s="62"/>
      <c r="H996" s="63"/>
      <c r="I996" s="63"/>
      <c r="J996" s="6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62"/>
      <c r="G997" s="62"/>
      <c r="H997" s="63"/>
      <c r="I997" s="63"/>
      <c r="J997" s="63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62"/>
      <c r="G998" s="62"/>
      <c r="H998" s="63"/>
      <c r="I998" s="63"/>
      <c r="J998" s="63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62"/>
      <c r="G999" s="62"/>
      <c r="H999" s="63"/>
      <c r="I999" s="63"/>
      <c r="J999" s="63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62"/>
      <c r="G1000" s="62"/>
      <c r="H1000" s="63"/>
      <c r="I1000" s="63"/>
      <c r="J1000" s="63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6">
    <mergeCell ref="C28:D28"/>
    <mergeCell ref="C29:D29"/>
    <mergeCell ref="B30:F30"/>
    <mergeCell ref="C14:J14"/>
    <mergeCell ref="B14:B18"/>
    <mergeCell ref="C15:D15"/>
    <mergeCell ref="C18:D18"/>
    <mergeCell ref="C16:D16"/>
    <mergeCell ref="C17:D17"/>
    <mergeCell ref="B1:J1"/>
    <mergeCell ref="B2:C2"/>
    <mergeCell ref="B3:C3"/>
    <mergeCell ref="F4:J4"/>
    <mergeCell ref="B6:J6"/>
    <mergeCell ref="H7:H8"/>
    <mergeCell ref="I7:I8"/>
    <mergeCell ref="J7:J8"/>
    <mergeCell ref="B7:C8"/>
    <mergeCell ref="B36:F36"/>
    <mergeCell ref="D7:D8"/>
    <mergeCell ref="C10:D10"/>
    <mergeCell ref="C11:D11"/>
    <mergeCell ref="C12:D12"/>
    <mergeCell ref="B13:F13"/>
    <mergeCell ref="E7:G7"/>
    <mergeCell ref="C9:J9"/>
    <mergeCell ref="C33:D33"/>
    <mergeCell ref="C34:D34"/>
    <mergeCell ref="C35:D35"/>
    <mergeCell ref="C26:D26"/>
    <mergeCell ref="B37:F37"/>
    <mergeCell ref="C42:J42"/>
    <mergeCell ref="C46:J46"/>
    <mergeCell ref="B19:F19"/>
    <mergeCell ref="B20:B23"/>
    <mergeCell ref="C20:J20"/>
    <mergeCell ref="C21:D21"/>
    <mergeCell ref="C22:D22"/>
    <mergeCell ref="C23:D23"/>
    <mergeCell ref="B25:B29"/>
    <mergeCell ref="B31:B35"/>
    <mergeCell ref="B24:F24"/>
    <mergeCell ref="C25:J25"/>
    <mergeCell ref="C31:J31"/>
    <mergeCell ref="C32:D32"/>
    <mergeCell ref="C27:D27"/>
  </mergeCells>
  <printOptions horizontalCentered="1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A19" workbookViewId="0">
      <selection activeCell="D3" sqref="D3"/>
    </sheetView>
  </sheetViews>
  <sheetFormatPr defaultColWidth="14.42578125" defaultRowHeight="15" customHeight="1"/>
  <cols>
    <col min="1" max="1" width="11" customWidth="1"/>
    <col min="2" max="2" width="12.7109375" customWidth="1"/>
    <col min="3" max="3" width="20.42578125" customWidth="1"/>
    <col min="4" max="4" width="31.28515625" customWidth="1"/>
    <col min="5" max="5" width="11.85546875" customWidth="1"/>
    <col min="6" max="6" width="12.42578125" customWidth="1"/>
    <col min="7" max="7" width="12" customWidth="1"/>
    <col min="8" max="8" width="16.28515625" customWidth="1"/>
    <col min="9" max="9" width="17" customWidth="1"/>
    <col min="10" max="10" width="13.7109375" customWidth="1"/>
    <col min="11" max="11" width="14.28515625" customWidth="1"/>
    <col min="12" max="20" width="11" customWidth="1"/>
    <col min="21" max="21" width="10" customWidth="1"/>
  </cols>
  <sheetData>
    <row r="1" spans="1:26" ht="82.5" customHeight="1">
      <c r="A1" s="1"/>
      <c r="B1" s="220" t="s">
        <v>0</v>
      </c>
      <c r="C1" s="189"/>
      <c r="D1" s="189"/>
      <c r="E1" s="189"/>
      <c r="F1" s="189"/>
      <c r="G1" s="189"/>
      <c r="H1" s="189"/>
      <c r="I1" s="189"/>
      <c r="J1" s="189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24.75" customHeight="1">
      <c r="A2" s="1"/>
      <c r="B2" s="221" t="s">
        <v>1</v>
      </c>
      <c r="C2" s="187"/>
      <c r="D2" s="172" t="s">
        <v>34</v>
      </c>
      <c r="E2" s="172"/>
      <c r="F2" s="173"/>
      <c r="G2" s="173"/>
      <c r="H2" s="174"/>
      <c r="I2" s="174"/>
      <c r="J2" s="174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24.75" customHeight="1">
      <c r="A3" s="1"/>
      <c r="B3" s="222" t="s">
        <v>2</v>
      </c>
      <c r="C3" s="218"/>
      <c r="D3" s="3" t="s">
        <v>35</v>
      </c>
      <c r="E3" s="3"/>
      <c r="F3" s="4"/>
      <c r="G3" s="4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</row>
    <row r="4" spans="1:26" ht="24.75" customHeight="1">
      <c r="A4" s="1"/>
      <c r="B4" s="6" t="s">
        <v>3</v>
      </c>
      <c r="C4" s="6"/>
      <c r="D4" s="7" t="s">
        <v>4</v>
      </c>
      <c r="E4" s="8"/>
      <c r="F4" s="223"/>
      <c r="G4" s="189"/>
      <c r="H4" s="189"/>
      <c r="I4" s="189"/>
      <c r="J4" s="18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2"/>
      <c r="X4" s="2"/>
      <c r="Y4" s="2"/>
      <c r="Z4" s="2"/>
    </row>
    <row r="5" spans="1:26" ht="18" customHeight="1">
      <c r="A5" s="1"/>
      <c r="B5" s="9"/>
      <c r="C5" s="1"/>
      <c r="D5" s="10"/>
      <c r="E5" s="10"/>
      <c r="F5" s="11"/>
      <c r="G5" s="11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2"/>
      <c r="Y5" s="2"/>
      <c r="Z5" s="2"/>
    </row>
    <row r="6" spans="1:26" ht="20.25" customHeight="1">
      <c r="A6" s="1"/>
      <c r="B6" s="224" t="s">
        <v>5</v>
      </c>
      <c r="C6" s="197"/>
      <c r="D6" s="197"/>
      <c r="E6" s="197"/>
      <c r="F6" s="197"/>
      <c r="G6" s="197"/>
      <c r="H6" s="197"/>
      <c r="I6" s="197"/>
      <c r="J6" s="19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  <c r="X6" s="2"/>
      <c r="Y6" s="2"/>
      <c r="Z6" s="2"/>
    </row>
    <row r="7" spans="1:26" ht="36" customHeight="1">
      <c r="A7" s="1"/>
      <c r="B7" s="211" t="s">
        <v>6</v>
      </c>
      <c r="C7" s="197"/>
      <c r="D7" s="193" t="s">
        <v>7</v>
      </c>
      <c r="E7" s="217" t="s">
        <v>8</v>
      </c>
      <c r="F7" s="218"/>
      <c r="G7" s="219"/>
      <c r="H7" s="209" t="s">
        <v>9</v>
      </c>
      <c r="I7" s="210" t="s">
        <v>10</v>
      </c>
      <c r="J7" s="210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  <c r="X7" s="2"/>
      <c r="Y7" s="2"/>
      <c r="Z7" s="2"/>
    </row>
    <row r="8" spans="1:26" ht="54" customHeight="1">
      <c r="A8" s="1"/>
      <c r="B8" s="212"/>
      <c r="C8" s="187"/>
      <c r="D8" s="195"/>
      <c r="E8" s="13" t="s">
        <v>12</v>
      </c>
      <c r="F8" s="14" t="s">
        <v>13</v>
      </c>
      <c r="G8" s="15" t="s">
        <v>14</v>
      </c>
      <c r="H8" s="195"/>
      <c r="I8" s="195"/>
      <c r="J8" s="19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  <c r="X8" s="2"/>
      <c r="Y8" s="2"/>
      <c r="Z8" s="2"/>
    </row>
    <row r="9" spans="1:26" ht="18.75" customHeight="1">
      <c r="A9" s="1"/>
      <c r="B9" s="16" t="s">
        <v>15</v>
      </c>
      <c r="C9" s="196" t="s">
        <v>16</v>
      </c>
      <c r="D9" s="197"/>
      <c r="E9" s="197"/>
      <c r="F9" s="197"/>
      <c r="G9" s="197"/>
      <c r="H9" s="197"/>
      <c r="I9" s="197"/>
      <c r="J9" s="19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  <c r="X9" s="2"/>
      <c r="Y9" s="2"/>
      <c r="Z9" s="2"/>
    </row>
    <row r="10" spans="1:26" ht="22.5" customHeight="1">
      <c r="A10" s="1"/>
      <c r="B10" s="17"/>
      <c r="C10" s="199" t="s">
        <v>36</v>
      </c>
      <c r="D10" s="200"/>
      <c r="E10" s="18">
        <v>12000000</v>
      </c>
      <c r="F10" s="19">
        <v>1</v>
      </c>
      <c r="G10" s="20" t="s">
        <v>37</v>
      </c>
      <c r="H10" s="21">
        <f t="shared" ref="H10:H12" si="0">E10*F10</f>
        <v>12000000</v>
      </c>
      <c r="I10" s="21">
        <f t="shared" ref="I10:I11" si="1">H10</f>
        <v>12000000</v>
      </c>
      <c r="J10" s="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  <c r="X10" s="2"/>
      <c r="Y10" s="2"/>
      <c r="Z10" s="2"/>
    </row>
    <row r="11" spans="1:26" ht="22.5" customHeight="1">
      <c r="A11" s="1"/>
      <c r="B11" s="17"/>
      <c r="C11" s="201" t="s">
        <v>38</v>
      </c>
      <c r="D11" s="202"/>
      <c r="E11" s="23">
        <v>500000</v>
      </c>
      <c r="F11" s="24">
        <v>3</v>
      </c>
      <c r="G11" s="25" t="s">
        <v>39</v>
      </c>
      <c r="H11" s="26">
        <f t="shared" si="0"/>
        <v>1500000</v>
      </c>
      <c r="I11" s="26">
        <f t="shared" si="1"/>
        <v>1500000</v>
      </c>
      <c r="J11" s="2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</row>
    <row r="12" spans="1:26" ht="22.5" customHeight="1">
      <c r="A12" s="1"/>
      <c r="B12" s="28"/>
      <c r="C12" s="203"/>
      <c r="D12" s="204"/>
      <c r="E12" s="29"/>
      <c r="F12" s="30"/>
      <c r="G12" s="31"/>
      <c r="H12" s="26">
        <f t="shared" si="0"/>
        <v>0</v>
      </c>
      <c r="I12" s="32"/>
      <c r="J12" s="3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  <c r="X12" s="2"/>
      <c r="Y12" s="2"/>
      <c r="Z12" s="2"/>
    </row>
    <row r="13" spans="1:26" ht="26.25" customHeight="1">
      <c r="A13" s="1"/>
      <c r="B13" s="216"/>
      <c r="C13" s="189"/>
      <c r="D13" s="189"/>
      <c r="E13" s="189"/>
      <c r="F13" s="192"/>
      <c r="G13" s="34"/>
      <c r="H13" s="35">
        <f t="shared" ref="H13:J13" si="2">SUM(H10:H12)</f>
        <v>13500000</v>
      </c>
      <c r="I13" s="36">
        <f t="shared" si="2"/>
        <v>13500000</v>
      </c>
      <c r="J13" s="37">
        <f t="shared" si="2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</row>
    <row r="14" spans="1:26" ht="18.75" customHeight="1">
      <c r="A14" s="1"/>
      <c r="B14" s="211" t="s">
        <v>18</v>
      </c>
      <c r="C14" s="196" t="s">
        <v>19</v>
      </c>
      <c r="D14" s="197"/>
      <c r="E14" s="197"/>
      <c r="F14" s="197"/>
      <c r="G14" s="197"/>
      <c r="H14" s="197"/>
      <c r="I14" s="197"/>
      <c r="J14" s="19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</row>
    <row r="15" spans="1:26" ht="22.5" customHeight="1">
      <c r="A15" s="1"/>
      <c r="B15" s="227"/>
      <c r="C15" s="199" t="s">
        <v>40</v>
      </c>
      <c r="D15" s="200"/>
      <c r="E15" s="18">
        <v>2000000</v>
      </c>
      <c r="F15" s="19">
        <v>1</v>
      </c>
      <c r="G15" s="38" t="s">
        <v>41</v>
      </c>
      <c r="H15" s="21">
        <f t="shared" ref="H15:H18" si="3">E15*F15</f>
        <v>2000000</v>
      </c>
      <c r="I15" s="21">
        <v>2000000</v>
      </c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</row>
    <row r="16" spans="1:26" ht="22.5" customHeight="1">
      <c r="A16" s="1"/>
      <c r="B16" s="227"/>
      <c r="C16" s="201" t="s">
        <v>42</v>
      </c>
      <c r="D16" s="202"/>
      <c r="E16" s="23">
        <v>500000</v>
      </c>
      <c r="F16" s="24">
        <v>1</v>
      </c>
      <c r="G16" s="39" t="s">
        <v>43</v>
      </c>
      <c r="H16" s="26">
        <f t="shared" si="3"/>
        <v>500000</v>
      </c>
      <c r="I16" s="26">
        <v>500000</v>
      </c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</row>
    <row r="17" spans="1:26" ht="22.5" customHeight="1">
      <c r="A17" s="1"/>
      <c r="B17" s="227"/>
      <c r="C17" s="201"/>
      <c r="D17" s="202"/>
      <c r="E17" s="23"/>
      <c r="F17" s="24"/>
      <c r="G17" s="39"/>
      <c r="H17" s="26">
        <f t="shared" si="3"/>
        <v>0</v>
      </c>
      <c r="I17" s="26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</row>
    <row r="18" spans="1:26" ht="22.5" customHeight="1">
      <c r="A18" s="1"/>
      <c r="B18" s="212"/>
      <c r="C18" s="203"/>
      <c r="D18" s="204"/>
      <c r="E18" s="29"/>
      <c r="F18" s="40"/>
      <c r="G18" s="40"/>
      <c r="H18" s="32">
        <f t="shared" si="3"/>
        <v>0</v>
      </c>
      <c r="I18" s="26"/>
      <c r="J18" s="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</row>
    <row r="19" spans="1:26" ht="26.25" customHeight="1">
      <c r="A19" s="1"/>
      <c r="B19" s="191" t="s">
        <v>20</v>
      </c>
      <c r="C19" s="189"/>
      <c r="D19" s="189"/>
      <c r="E19" s="189"/>
      <c r="F19" s="192"/>
      <c r="G19" s="34"/>
      <c r="H19" s="35">
        <f t="shared" ref="H19:J19" si="4">SUM(H15:H18)</f>
        <v>2500000</v>
      </c>
      <c r="I19" s="36">
        <f t="shared" si="4"/>
        <v>2500000</v>
      </c>
      <c r="J19" s="37">
        <f t="shared" si="4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</row>
    <row r="20" spans="1:26" ht="18.75" customHeight="1">
      <c r="A20" s="1"/>
      <c r="B20" s="193" t="s">
        <v>21</v>
      </c>
      <c r="C20" s="196" t="s">
        <v>22</v>
      </c>
      <c r="D20" s="197"/>
      <c r="E20" s="197"/>
      <c r="F20" s="197"/>
      <c r="G20" s="197"/>
      <c r="H20" s="197"/>
      <c r="I20" s="197"/>
      <c r="J20" s="19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</row>
    <row r="21" spans="1:26" ht="22.5" customHeight="1">
      <c r="A21" s="1"/>
      <c r="B21" s="194"/>
      <c r="C21" s="199" t="s">
        <v>44</v>
      </c>
      <c r="D21" s="200"/>
      <c r="E21" s="18">
        <v>2000000</v>
      </c>
      <c r="F21" s="19">
        <v>1</v>
      </c>
      <c r="G21" s="38" t="s">
        <v>37</v>
      </c>
      <c r="H21" s="21">
        <f t="shared" ref="H21:H23" si="5">E21*F21</f>
        <v>2000000</v>
      </c>
      <c r="I21" s="21">
        <v>2000000</v>
      </c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</row>
    <row r="22" spans="1:26" ht="22.5" customHeight="1">
      <c r="A22" s="1"/>
      <c r="B22" s="194"/>
      <c r="C22" s="201" t="s">
        <v>45</v>
      </c>
      <c r="D22" s="202"/>
      <c r="E22" s="23">
        <v>2000000</v>
      </c>
      <c r="F22" s="24">
        <v>1</v>
      </c>
      <c r="G22" s="39" t="s">
        <v>37</v>
      </c>
      <c r="H22" s="26">
        <f t="shared" si="5"/>
        <v>2000000</v>
      </c>
      <c r="I22" s="26">
        <v>2000000</v>
      </c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</row>
    <row r="23" spans="1:26" ht="22.5" customHeight="1">
      <c r="A23" s="1"/>
      <c r="B23" s="195"/>
      <c r="C23" s="203" t="s">
        <v>46</v>
      </c>
      <c r="D23" s="204"/>
      <c r="E23" s="29">
        <v>2000000</v>
      </c>
      <c r="F23" s="30">
        <v>1</v>
      </c>
      <c r="G23" s="40" t="s">
        <v>37</v>
      </c>
      <c r="H23" s="32">
        <f t="shared" si="5"/>
        <v>2000000</v>
      </c>
      <c r="I23" s="32">
        <v>2000000</v>
      </c>
      <c r="J23" s="3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</row>
    <row r="24" spans="1:26" ht="26.25" customHeight="1">
      <c r="A24" s="1"/>
      <c r="B24" s="191" t="s">
        <v>23</v>
      </c>
      <c r="C24" s="189"/>
      <c r="D24" s="189"/>
      <c r="E24" s="189"/>
      <c r="F24" s="192"/>
      <c r="G24" s="34"/>
      <c r="H24" s="35">
        <f t="shared" ref="H24:J24" si="6">SUM(H21:H23)</f>
        <v>6000000</v>
      </c>
      <c r="I24" s="36">
        <f t="shared" si="6"/>
        <v>6000000</v>
      </c>
      <c r="J24" s="37">
        <f t="shared" si="6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</row>
    <row r="25" spans="1:26" ht="18.75" customHeight="1">
      <c r="A25" s="1"/>
      <c r="B25" s="193" t="s">
        <v>24</v>
      </c>
      <c r="C25" s="196" t="s">
        <v>25</v>
      </c>
      <c r="D25" s="197"/>
      <c r="E25" s="197"/>
      <c r="F25" s="197"/>
      <c r="G25" s="197"/>
      <c r="H25" s="197"/>
      <c r="I25" s="197"/>
      <c r="J25" s="19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</row>
    <row r="26" spans="1:26" ht="22.5" customHeight="1">
      <c r="A26" s="1"/>
      <c r="B26" s="194"/>
      <c r="C26" s="208" t="s">
        <v>47</v>
      </c>
      <c r="D26" s="200"/>
      <c r="E26" s="41">
        <v>5000000</v>
      </c>
      <c r="F26" s="19">
        <v>1</v>
      </c>
      <c r="G26" s="42" t="s">
        <v>41</v>
      </c>
      <c r="H26" s="21">
        <f t="shared" ref="H26:H29" si="7">E26*F26</f>
        <v>5000000</v>
      </c>
      <c r="I26" s="21">
        <f t="shared" ref="I26:I29" si="8">H26</f>
        <v>5000000</v>
      </c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</row>
    <row r="27" spans="1:26" ht="22.5" customHeight="1">
      <c r="A27" s="1"/>
      <c r="B27" s="194"/>
      <c r="C27" s="225"/>
      <c r="D27" s="202"/>
      <c r="E27" s="43"/>
      <c r="F27" s="24"/>
      <c r="G27" s="44"/>
      <c r="H27" s="26">
        <f t="shared" si="7"/>
        <v>0</v>
      </c>
      <c r="I27" s="26">
        <f t="shared" si="8"/>
        <v>0</v>
      </c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</row>
    <row r="28" spans="1:26" ht="22.5" customHeight="1">
      <c r="A28" s="1"/>
      <c r="B28" s="194"/>
      <c r="C28" s="225"/>
      <c r="D28" s="202"/>
      <c r="E28" s="43"/>
      <c r="F28" s="45"/>
      <c r="G28" s="44"/>
      <c r="H28" s="26">
        <f t="shared" si="7"/>
        <v>0</v>
      </c>
      <c r="I28" s="26">
        <f t="shared" si="8"/>
        <v>0</v>
      </c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</row>
    <row r="29" spans="1:26" ht="22.5" customHeight="1">
      <c r="A29" s="1"/>
      <c r="B29" s="195"/>
      <c r="C29" s="226"/>
      <c r="D29" s="204"/>
      <c r="E29" s="46"/>
      <c r="F29" s="30"/>
      <c r="G29" s="47"/>
      <c r="H29" s="32">
        <f t="shared" si="7"/>
        <v>0</v>
      </c>
      <c r="I29" s="32">
        <f t="shared" si="8"/>
        <v>0</v>
      </c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</row>
    <row r="30" spans="1:26" ht="26.25" customHeight="1">
      <c r="A30" s="1"/>
      <c r="B30" s="191" t="s">
        <v>26</v>
      </c>
      <c r="C30" s="189"/>
      <c r="D30" s="189"/>
      <c r="E30" s="189"/>
      <c r="F30" s="192"/>
      <c r="G30" s="34"/>
      <c r="H30" s="35">
        <f t="shared" ref="H30:J30" si="9">SUM(H26:H29)</f>
        <v>5000000</v>
      </c>
      <c r="I30" s="36">
        <f t="shared" si="9"/>
        <v>5000000</v>
      </c>
      <c r="J30" s="37">
        <f t="shared" si="9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</row>
    <row r="31" spans="1:26" ht="18.75" customHeight="1">
      <c r="A31" s="1"/>
      <c r="B31" s="193" t="s">
        <v>27</v>
      </c>
      <c r="C31" s="205" t="s">
        <v>28</v>
      </c>
      <c r="D31" s="206"/>
      <c r="E31" s="206"/>
      <c r="F31" s="206"/>
      <c r="G31" s="206"/>
      <c r="H31" s="206"/>
      <c r="I31" s="206"/>
      <c r="J31" s="20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</row>
    <row r="32" spans="1:26" ht="22.5" customHeight="1">
      <c r="A32" s="1"/>
      <c r="B32" s="194"/>
      <c r="C32" s="208"/>
      <c r="D32" s="200"/>
      <c r="E32" s="41"/>
      <c r="F32" s="19"/>
      <c r="G32" s="42"/>
      <c r="H32" s="21">
        <f t="shared" ref="H32:H35" si="10">E32*F32</f>
        <v>0</v>
      </c>
      <c r="I32" s="21">
        <f t="shared" ref="I32:I35" si="11">H32</f>
        <v>0</v>
      </c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</row>
    <row r="33" spans="1:26" ht="22.5" customHeight="1">
      <c r="A33" s="1"/>
      <c r="B33" s="194"/>
      <c r="C33" s="225"/>
      <c r="D33" s="202"/>
      <c r="E33" s="43"/>
      <c r="F33" s="24"/>
      <c r="G33" s="44"/>
      <c r="H33" s="26">
        <f t="shared" si="10"/>
        <v>0</v>
      </c>
      <c r="I33" s="26">
        <f t="shared" si="11"/>
        <v>0</v>
      </c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</row>
    <row r="34" spans="1:26" ht="22.5" customHeight="1">
      <c r="A34" s="1"/>
      <c r="B34" s="194"/>
      <c r="C34" s="225"/>
      <c r="D34" s="202"/>
      <c r="E34" s="43"/>
      <c r="F34" s="45"/>
      <c r="G34" s="44"/>
      <c r="H34" s="26">
        <f t="shared" si="10"/>
        <v>0</v>
      </c>
      <c r="I34" s="26">
        <f t="shared" si="11"/>
        <v>0</v>
      </c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</row>
    <row r="35" spans="1:26" ht="22.5" customHeight="1">
      <c r="A35" s="1"/>
      <c r="B35" s="195"/>
      <c r="C35" s="226"/>
      <c r="D35" s="204"/>
      <c r="E35" s="46"/>
      <c r="F35" s="30"/>
      <c r="G35" s="47"/>
      <c r="H35" s="32">
        <f t="shared" si="10"/>
        <v>0</v>
      </c>
      <c r="I35" s="32">
        <f t="shared" si="11"/>
        <v>0</v>
      </c>
      <c r="J35" s="3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</row>
    <row r="36" spans="1:26" ht="26.25" customHeight="1">
      <c r="A36" s="1"/>
      <c r="B36" s="213" t="s">
        <v>29</v>
      </c>
      <c r="C36" s="214"/>
      <c r="D36" s="214"/>
      <c r="E36" s="214"/>
      <c r="F36" s="215"/>
      <c r="G36" s="48"/>
      <c r="H36" s="49">
        <f t="shared" ref="H36:J36" si="12">SUM(H32:H35)</f>
        <v>0</v>
      </c>
      <c r="I36" s="50">
        <f t="shared" si="12"/>
        <v>0</v>
      </c>
      <c r="J36" s="51">
        <f t="shared" si="12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</row>
    <row r="37" spans="1:26" ht="32.25" customHeight="1">
      <c r="A37" s="1"/>
      <c r="B37" s="186" t="s">
        <v>30</v>
      </c>
      <c r="C37" s="187"/>
      <c r="D37" s="187"/>
      <c r="E37" s="187"/>
      <c r="F37" s="187"/>
      <c r="G37" s="173"/>
      <c r="H37" s="52">
        <f t="shared" ref="H37:I37" si="13">SUM(H13,H19,H24,H30,H36)</f>
        <v>27000000</v>
      </c>
      <c r="I37" s="53">
        <f t="shared" si="13"/>
        <v>27000000</v>
      </c>
      <c r="J37" s="54">
        <f>SUM(J13,J19,J24,J30,J36,)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</row>
    <row r="38" spans="1:26" ht="23.25" customHeight="1">
      <c r="A38" s="1"/>
      <c r="B38" s="55"/>
      <c r="C38" s="1"/>
      <c r="D38" s="55"/>
      <c r="E38" s="55"/>
      <c r="F38" s="56"/>
      <c r="G38" s="56"/>
      <c r="H38" s="35"/>
      <c r="I38" s="57"/>
      <c r="J38" s="5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</row>
    <row r="39" spans="1:26" ht="12.75" customHeight="1">
      <c r="A39" s="1"/>
      <c r="B39" s="55"/>
      <c r="C39" s="1"/>
      <c r="D39" s="55"/>
      <c r="E39" s="55"/>
      <c r="F39" s="56"/>
      <c r="G39" s="56"/>
      <c r="H39" s="35"/>
      <c r="I39" s="35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</row>
    <row r="40" spans="1:26" ht="25.5" customHeight="1">
      <c r="A40" s="1"/>
      <c r="B40" s="55"/>
      <c r="C40" s="1" t="s">
        <v>31</v>
      </c>
      <c r="D40" s="55"/>
      <c r="E40" s="55"/>
      <c r="F40" s="56"/>
      <c r="G40" s="56"/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</row>
    <row r="41" spans="1:26" ht="25.5" customHeight="1">
      <c r="A41" s="1"/>
      <c r="B41" s="55"/>
      <c r="C41" s="58" t="s">
        <v>32</v>
      </c>
      <c r="D41" s="55"/>
      <c r="E41" s="55"/>
      <c r="F41" s="56"/>
      <c r="G41" s="56"/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</row>
    <row r="42" spans="1:26" ht="30" customHeight="1">
      <c r="A42" s="1"/>
      <c r="B42" s="55"/>
      <c r="C42" s="188" t="s">
        <v>33</v>
      </c>
      <c r="D42" s="189"/>
      <c r="E42" s="189"/>
      <c r="F42" s="189"/>
      <c r="G42" s="189"/>
      <c r="H42" s="189"/>
      <c r="I42" s="189"/>
      <c r="J42" s="18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</row>
    <row r="43" spans="1:26" ht="25.5" customHeight="1">
      <c r="A43" s="1"/>
      <c r="B43" s="55"/>
      <c r="C43" s="1"/>
      <c r="D43" s="55"/>
      <c r="E43" s="55"/>
      <c r="F43" s="56"/>
      <c r="G43" s="56"/>
      <c r="H43" s="35"/>
      <c r="I43" s="35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</row>
    <row r="44" spans="1:26" ht="12.75" customHeight="1">
      <c r="A44" s="1"/>
      <c r="B44" s="55"/>
      <c r="C44" s="1"/>
      <c r="D44" s="55"/>
      <c r="E44" s="55"/>
      <c r="F44" s="56"/>
      <c r="G44" s="56"/>
      <c r="H44" s="35"/>
      <c r="I44" s="35"/>
      <c r="J44" s="3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</row>
    <row r="45" spans="1:26" ht="12.75" customHeight="1">
      <c r="A45" s="1"/>
      <c r="B45" s="55"/>
      <c r="C45" s="1"/>
      <c r="D45" s="55"/>
      <c r="E45" s="55"/>
      <c r="F45" s="56"/>
      <c r="G45" s="56"/>
      <c r="H45" s="35"/>
      <c r="I45" s="35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</row>
    <row r="46" spans="1:26" ht="12.75" customHeight="1">
      <c r="A46" s="1"/>
      <c r="B46" s="55"/>
      <c r="C46" s="190"/>
      <c r="D46" s="189"/>
      <c r="E46" s="189"/>
      <c r="F46" s="189"/>
      <c r="G46" s="189"/>
      <c r="H46" s="189"/>
      <c r="I46" s="189"/>
      <c r="J46" s="18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</row>
    <row r="47" spans="1:26" ht="15.75" customHeight="1">
      <c r="A47" s="1"/>
      <c r="B47" s="55"/>
      <c r="C47" s="59"/>
      <c r="D47" s="55"/>
      <c r="E47" s="55"/>
      <c r="F47" s="56"/>
      <c r="G47" s="56"/>
      <c r="H47" s="35"/>
      <c r="I47" s="35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</row>
    <row r="48" spans="1:26" ht="12.75" customHeight="1">
      <c r="A48" s="1"/>
      <c r="B48" s="55"/>
      <c r="C48" s="1"/>
      <c r="D48" s="55"/>
      <c r="E48" s="55"/>
      <c r="F48" s="56"/>
      <c r="G48" s="56"/>
      <c r="H48" s="35"/>
      <c r="I48" s="35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</row>
    <row r="49" spans="1:26" ht="12.75" customHeight="1">
      <c r="A49" s="1"/>
      <c r="B49" s="55"/>
      <c r="C49" s="1"/>
      <c r="D49" s="60"/>
      <c r="E49" s="60"/>
      <c r="F49" s="61"/>
      <c r="G49" s="61"/>
      <c r="H49" s="35"/>
      <c r="I49" s="35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</row>
    <row r="50" spans="1:26" ht="12.75" customHeight="1">
      <c r="A50" s="1"/>
      <c r="B50" s="55"/>
      <c r="C50" s="1"/>
      <c r="D50" s="60"/>
      <c r="E50" s="60"/>
      <c r="F50" s="61"/>
      <c r="G50" s="61"/>
      <c r="H50" s="35"/>
      <c r="I50" s="35"/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</row>
    <row r="51" spans="1:26" ht="12.75" customHeight="1">
      <c r="A51" s="1"/>
      <c r="B51" s="55"/>
      <c r="C51" s="1"/>
      <c r="D51" s="60"/>
      <c r="E51" s="60"/>
      <c r="F51" s="61"/>
      <c r="G51" s="61"/>
      <c r="H51" s="35"/>
      <c r="I51" s="35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</row>
    <row r="52" spans="1:26" ht="12.75" customHeight="1">
      <c r="A52" s="1"/>
      <c r="B52" s="55"/>
      <c r="C52" s="1"/>
      <c r="D52" s="55"/>
      <c r="E52" s="55"/>
      <c r="F52" s="61"/>
      <c r="G52" s="61"/>
      <c r="H52" s="35"/>
      <c r="I52" s="35"/>
      <c r="J52" s="3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</row>
    <row r="53" spans="1:26" ht="12.75" customHeight="1">
      <c r="A53" s="1"/>
      <c r="B53" s="55"/>
      <c r="C53" s="1"/>
      <c r="D53" s="55"/>
      <c r="E53" s="55"/>
      <c r="F53" s="61"/>
      <c r="G53" s="61"/>
      <c r="H53" s="35"/>
      <c r="I53" s="35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</row>
    <row r="54" spans="1:26" ht="12.75" customHeight="1">
      <c r="A54" s="1"/>
      <c r="B54" s="55"/>
      <c r="C54" s="1"/>
      <c r="D54" s="55"/>
      <c r="E54" s="55"/>
      <c r="F54" s="61"/>
      <c r="G54" s="61"/>
      <c r="H54" s="35"/>
      <c r="I54" s="35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</row>
    <row r="55" spans="1:26" ht="12.75" customHeight="1">
      <c r="A55" s="1"/>
      <c r="B55" s="55"/>
      <c r="C55" s="1"/>
      <c r="D55" s="55"/>
      <c r="E55" s="55"/>
      <c r="F55" s="61"/>
      <c r="G55" s="61"/>
      <c r="H55" s="35"/>
      <c r="I55" s="35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</row>
    <row r="56" spans="1:26" ht="12.75" customHeight="1">
      <c r="A56" s="1"/>
      <c r="B56" s="55"/>
      <c r="C56" s="1"/>
      <c r="D56" s="55"/>
      <c r="E56" s="55"/>
      <c r="F56" s="61"/>
      <c r="G56" s="61"/>
      <c r="H56" s="35"/>
      <c r="I56" s="35"/>
      <c r="J56" s="3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</row>
    <row r="57" spans="1:26" ht="12.75" customHeight="1">
      <c r="A57" s="1"/>
      <c r="B57" s="55"/>
      <c r="C57" s="1"/>
      <c r="D57" s="55"/>
      <c r="E57" s="55"/>
      <c r="F57" s="61"/>
      <c r="G57" s="61"/>
      <c r="H57" s="35"/>
      <c r="I57" s="35"/>
      <c r="J57" s="3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</row>
    <row r="58" spans="1:26" ht="12.75" customHeight="1">
      <c r="A58" s="1"/>
      <c r="B58" s="55"/>
      <c r="C58" s="1"/>
      <c r="D58" s="55"/>
      <c r="E58" s="55"/>
      <c r="F58" s="61"/>
      <c r="G58" s="61"/>
      <c r="H58" s="35"/>
      <c r="I58" s="35"/>
      <c r="J58" s="3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</row>
    <row r="59" spans="1:26" ht="12.75" customHeight="1">
      <c r="A59" s="1"/>
      <c r="B59" s="55"/>
      <c r="C59" s="1"/>
      <c r="D59" s="55"/>
      <c r="E59" s="55"/>
      <c r="F59" s="61"/>
      <c r="G59" s="61"/>
      <c r="H59" s="35"/>
      <c r="I59" s="35"/>
      <c r="J59" s="3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</row>
    <row r="60" spans="1:26" ht="12.75" customHeight="1">
      <c r="A60" s="1"/>
      <c r="B60" s="55"/>
      <c r="C60" s="1"/>
      <c r="D60" s="55"/>
      <c r="E60" s="55"/>
      <c r="F60" s="61"/>
      <c r="G60" s="61"/>
      <c r="H60" s="35"/>
      <c r="I60" s="35"/>
      <c r="J60" s="3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</row>
    <row r="61" spans="1:26" ht="12.75" customHeight="1">
      <c r="A61" s="1"/>
      <c r="B61" s="55"/>
      <c r="C61" s="1"/>
      <c r="D61" s="55"/>
      <c r="E61" s="55"/>
      <c r="F61" s="61"/>
      <c r="G61" s="61"/>
      <c r="H61" s="35"/>
      <c r="I61" s="35"/>
      <c r="J61" s="3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</row>
    <row r="62" spans="1:26" ht="12.75" customHeight="1">
      <c r="A62" s="1"/>
      <c r="B62" s="55"/>
      <c r="C62" s="1"/>
      <c r="D62" s="55"/>
      <c r="E62" s="55"/>
      <c r="F62" s="61"/>
      <c r="G62" s="61"/>
      <c r="H62" s="35"/>
      <c r="I62" s="35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</row>
    <row r="63" spans="1:26" ht="12.75" customHeight="1">
      <c r="A63" s="1"/>
      <c r="B63" s="55"/>
      <c r="C63" s="1"/>
      <c r="D63" s="55"/>
      <c r="E63" s="55"/>
      <c r="F63" s="61"/>
      <c r="G63" s="61"/>
      <c r="H63" s="35"/>
      <c r="I63" s="35"/>
      <c r="J63" s="3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</row>
    <row r="64" spans="1:26" ht="12.75" customHeight="1">
      <c r="A64" s="1"/>
      <c r="B64" s="55"/>
      <c r="C64" s="1"/>
      <c r="D64" s="55"/>
      <c r="E64" s="55"/>
      <c r="F64" s="61"/>
      <c r="G64" s="61"/>
      <c r="H64" s="35"/>
      <c r="I64" s="35"/>
      <c r="J64" s="3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</row>
    <row r="65" spans="1:26" ht="12.75" customHeight="1">
      <c r="A65" s="1"/>
      <c r="B65" s="55"/>
      <c r="C65" s="1"/>
      <c r="D65" s="55"/>
      <c r="E65" s="55"/>
      <c r="F65" s="61"/>
      <c r="G65" s="61"/>
      <c r="H65" s="35"/>
      <c r="I65" s="35"/>
      <c r="J65" s="3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</row>
    <row r="66" spans="1:26" ht="12.75" customHeight="1">
      <c r="A66" s="1"/>
      <c r="B66" s="55"/>
      <c r="C66" s="1"/>
      <c r="D66" s="55"/>
      <c r="E66" s="55"/>
      <c r="F66" s="61"/>
      <c r="G66" s="61"/>
      <c r="H66" s="35"/>
      <c r="I66" s="35"/>
      <c r="J66" s="3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</row>
    <row r="67" spans="1:26" ht="12.75" customHeight="1">
      <c r="A67" s="1"/>
      <c r="B67" s="55"/>
      <c r="C67" s="1"/>
      <c r="D67" s="55"/>
      <c r="E67" s="55"/>
      <c r="F67" s="56"/>
      <c r="G67" s="56"/>
      <c r="H67" s="35"/>
      <c r="I67" s="35"/>
      <c r="J67" s="3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</row>
    <row r="68" spans="1:26" ht="12.75" customHeight="1">
      <c r="A68" s="1"/>
      <c r="B68" s="55"/>
      <c r="C68" s="1"/>
      <c r="D68" s="55"/>
      <c r="E68" s="55"/>
      <c r="F68" s="56"/>
      <c r="G68" s="56"/>
      <c r="H68" s="35"/>
      <c r="I68" s="35"/>
      <c r="J68" s="3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</row>
    <row r="69" spans="1:26" ht="12.75" customHeight="1">
      <c r="A69" s="1"/>
      <c r="B69" s="55"/>
      <c r="C69" s="1"/>
      <c r="D69" s="55"/>
      <c r="E69" s="55"/>
      <c r="F69" s="56"/>
      <c r="G69" s="56"/>
      <c r="H69" s="35"/>
      <c r="I69" s="35"/>
      <c r="J69" s="3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</row>
    <row r="70" spans="1:26" ht="12.75" customHeight="1">
      <c r="A70" s="1"/>
      <c r="B70" s="55"/>
      <c r="C70" s="1"/>
      <c r="D70" s="55"/>
      <c r="E70" s="55"/>
      <c r="F70" s="56"/>
      <c r="G70" s="56"/>
      <c r="H70" s="35"/>
      <c r="I70" s="35"/>
      <c r="J70" s="3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</row>
    <row r="71" spans="1:26" ht="12.75" customHeight="1">
      <c r="A71" s="1"/>
      <c r="B71" s="55"/>
      <c r="C71" s="1"/>
      <c r="D71" s="55"/>
      <c r="E71" s="55"/>
      <c r="F71" s="56"/>
      <c r="G71" s="56"/>
      <c r="H71" s="35"/>
      <c r="I71" s="35"/>
      <c r="J71" s="3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</row>
    <row r="72" spans="1:26" ht="12.75" customHeight="1">
      <c r="A72" s="1"/>
      <c r="B72" s="55"/>
      <c r="C72" s="1"/>
      <c r="D72" s="55"/>
      <c r="E72" s="55"/>
      <c r="F72" s="56"/>
      <c r="G72" s="56"/>
      <c r="H72" s="35"/>
      <c r="I72" s="35"/>
      <c r="J72" s="3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</row>
    <row r="73" spans="1:26" ht="12.75" customHeight="1">
      <c r="A73" s="1"/>
      <c r="B73" s="55"/>
      <c r="C73" s="1"/>
      <c r="D73" s="55"/>
      <c r="E73" s="55"/>
      <c r="F73" s="56"/>
      <c r="G73" s="56"/>
      <c r="H73" s="35"/>
      <c r="I73" s="35"/>
      <c r="J73" s="3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</row>
    <row r="74" spans="1:26" ht="12.75" customHeight="1">
      <c r="A74" s="1"/>
      <c r="B74" s="55"/>
      <c r="C74" s="1"/>
      <c r="D74" s="55"/>
      <c r="E74" s="55"/>
      <c r="F74" s="56"/>
      <c r="G74" s="56"/>
      <c r="H74" s="35"/>
      <c r="I74" s="35"/>
      <c r="J74" s="3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</row>
    <row r="75" spans="1:26" ht="12.75" customHeight="1">
      <c r="A75" s="1"/>
      <c r="B75" s="55"/>
      <c r="C75" s="1"/>
      <c r="D75" s="55"/>
      <c r="E75" s="55"/>
      <c r="F75" s="56"/>
      <c r="G75" s="56"/>
      <c r="H75" s="35"/>
      <c r="I75" s="35"/>
      <c r="J75" s="3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</row>
    <row r="76" spans="1:26" ht="12.75" customHeight="1">
      <c r="A76" s="1"/>
      <c r="B76" s="55"/>
      <c r="C76" s="1"/>
      <c r="D76" s="55"/>
      <c r="E76" s="55"/>
      <c r="F76" s="56"/>
      <c r="G76" s="56"/>
      <c r="H76" s="35"/>
      <c r="I76" s="35"/>
      <c r="J76" s="3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</row>
    <row r="77" spans="1:26" ht="12.75" customHeight="1">
      <c r="A77" s="1"/>
      <c r="B77" s="55"/>
      <c r="C77" s="1"/>
      <c r="D77" s="55"/>
      <c r="E77" s="55"/>
      <c r="F77" s="56"/>
      <c r="G77" s="56"/>
      <c r="H77" s="35"/>
      <c r="I77" s="35"/>
      <c r="J77" s="3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</row>
    <row r="78" spans="1:26" ht="12.75" customHeight="1">
      <c r="A78" s="1"/>
      <c r="B78" s="55"/>
      <c r="C78" s="1"/>
      <c r="D78" s="55"/>
      <c r="E78" s="55"/>
      <c r="F78" s="56"/>
      <c r="G78" s="56"/>
      <c r="H78" s="35"/>
      <c r="I78" s="35"/>
      <c r="J78" s="3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</row>
    <row r="79" spans="1:26" ht="12.75" customHeight="1">
      <c r="A79" s="1"/>
      <c r="B79" s="55"/>
      <c r="C79" s="1"/>
      <c r="D79" s="55"/>
      <c r="E79" s="55"/>
      <c r="F79" s="56"/>
      <c r="G79" s="56"/>
      <c r="H79" s="35"/>
      <c r="I79" s="35"/>
      <c r="J79" s="3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</row>
    <row r="80" spans="1:26" ht="12.75" customHeight="1">
      <c r="A80" s="1"/>
      <c r="B80" s="55"/>
      <c r="C80" s="1"/>
      <c r="D80" s="55"/>
      <c r="E80" s="55"/>
      <c r="F80" s="56"/>
      <c r="G80" s="56"/>
      <c r="H80" s="35"/>
      <c r="I80" s="35"/>
      <c r="J80" s="3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  <c r="W80" s="2"/>
      <c r="X80" s="2"/>
      <c r="Y80" s="2"/>
      <c r="Z80" s="2"/>
    </row>
    <row r="81" spans="1:26" ht="12.75" customHeight="1">
      <c r="A81" s="1"/>
      <c r="B81" s="55"/>
      <c r="C81" s="1"/>
      <c r="D81" s="55"/>
      <c r="E81" s="55"/>
      <c r="F81" s="56"/>
      <c r="G81" s="56"/>
      <c r="H81" s="35"/>
      <c r="I81" s="35"/>
      <c r="J81" s="3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  <c r="W81" s="2"/>
      <c r="X81" s="2"/>
      <c r="Y81" s="2"/>
      <c r="Z81" s="2"/>
    </row>
    <row r="82" spans="1:26" ht="12.75" customHeight="1">
      <c r="A82" s="1"/>
      <c r="B82" s="55"/>
      <c r="C82" s="1"/>
      <c r="D82" s="55"/>
      <c r="E82" s="55"/>
      <c r="F82" s="56"/>
      <c r="G82" s="56"/>
      <c r="H82" s="35"/>
      <c r="I82" s="35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62"/>
      <c r="G83" s="62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62"/>
      <c r="G84" s="62"/>
      <c r="H84" s="63"/>
      <c r="I84" s="63"/>
      <c r="J84" s="6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62"/>
      <c r="G85" s="62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62"/>
      <c r="G86" s="62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62"/>
      <c r="G87" s="62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62"/>
      <c r="G88" s="62"/>
      <c r="H88" s="63"/>
      <c r="I88" s="63"/>
      <c r="J88" s="6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62"/>
      <c r="G89" s="62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62"/>
      <c r="G90" s="62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62"/>
      <c r="G91" s="62"/>
      <c r="H91" s="63"/>
      <c r="I91" s="63"/>
      <c r="J91" s="6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62"/>
      <c r="G92" s="62"/>
      <c r="H92" s="63"/>
      <c r="I92" s="63"/>
      <c r="J92" s="6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62"/>
      <c r="G93" s="62"/>
      <c r="H93" s="63"/>
      <c r="I93" s="63"/>
      <c r="J93" s="6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62"/>
      <c r="G94" s="62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62"/>
      <c r="G95" s="62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62"/>
      <c r="G96" s="62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62"/>
      <c r="G97" s="62"/>
      <c r="H97" s="63"/>
      <c r="I97" s="63"/>
      <c r="J97" s="6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62"/>
      <c r="G98" s="62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62"/>
      <c r="G99" s="62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62"/>
      <c r="G100" s="62"/>
      <c r="H100" s="63"/>
      <c r="I100" s="63"/>
      <c r="J100" s="6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62"/>
      <c r="G101" s="62"/>
      <c r="H101" s="63"/>
      <c r="I101" s="63"/>
      <c r="J101" s="6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62"/>
      <c r="G102" s="62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62"/>
      <c r="G103" s="62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62"/>
      <c r="G104" s="62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62"/>
      <c r="G105" s="62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62"/>
      <c r="G106" s="62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62"/>
      <c r="G107" s="62"/>
      <c r="H107" s="63"/>
      <c r="I107" s="63"/>
      <c r="J107" s="6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62"/>
      <c r="G108" s="62"/>
      <c r="H108" s="63"/>
      <c r="I108" s="63"/>
      <c r="J108" s="6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62"/>
      <c r="G109" s="62"/>
      <c r="H109" s="63"/>
      <c r="I109" s="63"/>
      <c r="J109" s="6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62"/>
      <c r="G110" s="62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62"/>
      <c r="G111" s="62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62"/>
      <c r="G112" s="62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62"/>
      <c r="G113" s="62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62"/>
      <c r="G114" s="62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62"/>
      <c r="G115" s="62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62"/>
      <c r="G116" s="62"/>
      <c r="H116" s="63"/>
      <c r="I116" s="63"/>
      <c r="J116" s="6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62"/>
      <c r="G117" s="62"/>
      <c r="H117" s="63"/>
      <c r="I117" s="63"/>
      <c r="J117" s="6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62"/>
      <c r="G118" s="62"/>
      <c r="H118" s="63"/>
      <c r="I118" s="63"/>
      <c r="J118" s="6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62"/>
      <c r="G119" s="62"/>
      <c r="H119" s="63"/>
      <c r="I119" s="63"/>
      <c r="J119" s="6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62"/>
      <c r="G120" s="62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62"/>
      <c r="G121" s="62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62"/>
      <c r="G122" s="62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62"/>
      <c r="G123" s="62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62"/>
      <c r="G124" s="62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62"/>
      <c r="G125" s="62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62"/>
      <c r="G126" s="62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62"/>
      <c r="G127" s="62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62"/>
      <c r="G128" s="62"/>
      <c r="H128" s="63"/>
      <c r="I128" s="63"/>
      <c r="J128" s="6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62"/>
      <c r="G129" s="62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62"/>
      <c r="G130" s="62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62"/>
      <c r="G131" s="62"/>
      <c r="H131" s="63"/>
      <c r="I131" s="63"/>
      <c r="J131" s="6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62"/>
      <c r="G132" s="62"/>
      <c r="H132" s="63"/>
      <c r="I132" s="63"/>
      <c r="J132" s="6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62"/>
      <c r="G133" s="62"/>
      <c r="H133" s="63"/>
      <c r="I133" s="63"/>
      <c r="J133" s="6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62"/>
      <c r="G134" s="62"/>
      <c r="H134" s="63"/>
      <c r="I134" s="63"/>
      <c r="J134" s="6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62"/>
      <c r="G135" s="62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62"/>
      <c r="G136" s="62"/>
      <c r="H136" s="63"/>
      <c r="I136" s="63"/>
      <c r="J136" s="6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62"/>
      <c r="G137" s="62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62"/>
      <c r="G138" s="62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62"/>
      <c r="G139" s="62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62"/>
      <c r="G140" s="62"/>
      <c r="H140" s="63"/>
      <c r="I140" s="63"/>
      <c r="J140" s="6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62"/>
      <c r="G141" s="62"/>
      <c r="H141" s="63"/>
      <c r="I141" s="63"/>
      <c r="J141" s="6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62"/>
      <c r="G142" s="62"/>
      <c r="H142" s="63"/>
      <c r="I142" s="63"/>
      <c r="J142" s="6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62"/>
      <c r="G143" s="62"/>
      <c r="H143" s="63"/>
      <c r="I143" s="63"/>
      <c r="J143" s="6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62"/>
      <c r="G144" s="62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62"/>
      <c r="G145" s="62"/>
      <c r="H145" s="63"/>
      <c r="I145" s="63"/>
      <c r="J145" s="6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62"/>
      <c r="G146" s="62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62"/>
      <c r="G147" s="62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62"/>
      <c r="G148" s="62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62"/>
      <c r="G149" s="62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62"/>
      <c r="G150" s="62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62"/>
      <c r="G151" s="62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62"/>
      <c r="G152" s="62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62"/>
      <c r="G153" s="62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62"/>
      <c r="G154" s="62"/>
      <c r="H154" s="63"/>
      <c r="I154" s="63"/>
      <c r="J154" s="6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62"/>
      <c r="G155" s="62"/>
      <c r="H155" s="63"/>
      <c r="I155" s="63"/>
      <c r="J155" s="6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62"/>
      <c r="G156" s="62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62"/>
      <c r="G157" s="62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62"/>
      <c r="G158" s="62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62"/>
      <c r="G159" s="62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62"/>
      <c r="G160" s="62"/>
      <c r="H160" s="63"/>
      <c r="I160" s="63"/>
      <c r="J160" s="6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62"/>
      <c r="G161" s="62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62"/>
      <c r="G162" s="62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62"/>
      <c r="G163" s="62"/>
      <c r="H163" s="63"/>
      <c r="I163" s="63"/>
      <c r="J163" s="6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62"/>
      <c r="G164" s="62"/>
      <c r="H164" s="63"/>
      <c r="I164" s="63"/>
      <c r="J164" s="6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62"/>
      <c r="G165" s="62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62"/>
      <c r="G166" s="62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62"/>
      <c r="G167" s="62"/>
      <c r="H167" s="63"/>
      <c r="I167" s="63"/>
      <c r="J167" s="6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62"/>
      <c r="G168" s="62"/>
      <c r="H168" s="63"/>
      <c r="I168" s="63"/>
      <c r="J168" s="6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62"/>
      <c r="G169" s="62"/>
      <c r="H169" s="63"/>
      <c r="I169" s="63"/>
      <c r="J169" s="6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62"/>
      <c r="G170" s="62"/>
      <c r="H170" s="63"/>
      <c r="I170" s="63"/>
      <c r="J170" s="6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62"/>
      <c r="G171" s="62"/>
      <c r="H171" s="63"/>
      <c r="I171" s="63"/>
      <c r="J171" s="6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62"/>
      <c r="G172" s="62"/>
      <c r="H172" s="63"/>
      <c r="I172" s="63"/>
      <c r="J172" s="6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62"/>
      <c r="G173" s="62"/>
      <c r="H173" s="63"/>
      <c r="I173" s="63"/>
      <c r="J173" s="6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62"/>
      <c r="G174" s="62"/>
      <c r="H174" s="63"/>
      <c r="I174" s="63"/>
      <c r="J174" s="6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62"/>
      <c r="G175" s="62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62"/>
      <c r="G176" s="62"/>
      <c r="H176" s="63"/>
      <c r="I176" s="63"/>
      <c r="J176" s="6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62"/>
      <c r="G177" s="62"/>
      <c r="H177" s="63"/>
      <c r="I177" s="63"/>
      <c r="J177" s="6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62"/>
      <c r="G178" s="62"/>
      <c r="H178" s="63"/>
      <c r="I178" s="63"/>
      <c r="J178" s="6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62"/>
      <c r="G179" s="62"/>
      <c r="H179" s="63"/>
      <c r="I179" s="63"/>
      <c r="J179" s="6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62"/>
      <c r="G180" s="62"/>
      <c r="H180" s="63"/>
      <c r="I180" s="63"/>
      <c r="J180" s="6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62"/>
      <c r="G181" s="62"/>
      <c r="H181" s="63"/>
      <c r="I181" s="63"/>
      <c r="J181" s="6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62"/>
      <c r="G182" s="62"/>
      <c r="H182" s="63"/>
      <c r="I182" s="63"/>
      <c r="J182" s="6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62"/>
      <c r="G183" s="62"/>
      <c r="H183" s="63"/>
      <c r="I183" s="63"/>
      <c r="J183" s="6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62"/>
      <c r="G184" s="62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62"/>
      <c r="G185" s="62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62"/>
      <c r="G186" s="62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62"/>
      <c r="G187" s="62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62"/>
      <c r="G188" s="62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62"/>
      <c r="G189" s="62"/>
      <c r="H189" s="63"/>
      <c r="I189" s="63"/>
      <c r="J189" s="6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62"/>
      <c r="G190" s="62"/>
      <c r="H190" s="63"/>
      <c r="I190" s="63"/>
      <c r="J190" s="6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62"/>
      <c r="G191" s="62"/>
      <c r="H191" s="63"/>
      <c r="I191" s="63"/>
      <c r="J191" s="6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62"/>
      <c r="G192" s="62"/>
      <c r="H192" s="63"/>
      <c r="I192" s="63"/>
      <c r="J192" s="6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62"/>
      <c r="G193" s="62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62"/>
      <c r="G194" s="62"/>
      <c r="H194" s="63"/>
      <c r="I194" s="63"/>
      <c r="J194" s="6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62"/>
      <c r="G195" s="62"/>
      <c r="H195" s="63"/>
      <c r="I195" s="63"/>
      <c r="J195" s="6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62"/>
      <c r="G196" s="62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62"/>
      <c r="G197" s="62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62"/>
      <c r="G198" s="62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62"/>
      <c r="G199" s="62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62"/>
      <c r="G200" s="62"/>
      <c r="H200" s="63"/>
      <c r="I200" s="63"/>
      <c r="J200" s="6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62"/>
      <c r="G201" s="62"/>
      <c r="H201" s="63"/>
      <c r="I201" s="63"/>
      <c r="J201" s="6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62"/>
      <c r="G202" s="62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62"/>
      <c r="G203" s="62"/>
      <c r="H203" s="63"/>
      <c r="I203" s="63"/>
      <c r="J203" s="6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62"/>
      <c r="G204" s="62"/>
      <c r="H204" s="63"/>
      <c r="I204" s="63"/>
      <c r="J204" s="6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62"/>
      <c r="G205" s="62"/>
      <c r="H205" s="63"/>
      <c r="I205" s="63"/>
      <c r="J205" s="6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62"/>
      <c r="G206" s="62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62"/>
      <c r="G207" s="62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62"/>
      <c r="G208" s="62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62"/>
      <c r="G209" s="62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62"/>
      <c r="G210" s="62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62"/>
      <c r="G211" s="62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62"/>
      <c r="G212" s="62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62"/>
      <c r="G213" s="62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62"/>
      <c r="G214" s="62"/>
      <c r="H214" s="63"/>
      <c r="I214" s="63"/>
      <c r="J214" s="6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62"/>
      <c r="G215" s="62"/>
      <c r="H215" s="63"/>
      <c r="I215" s="63"/>
      <c r="J215" s="6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62"/>
      <c r="G216" s="62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62"/>
      <c r="G217" s="62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62"/>
      <c r="G218" s="62"/>
      <c r="H218" s="63"/>
      <c r="I218" s="63"/>
      <c r="J218" s="6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62"/>
      <c r="G219" s="62"/>
      <c r="H219" s="63"/>
      <c r="I219" s="63"/>
      <c r="J219" s="6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62"/>
      <c r="G220" s="62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62"/>
      <c r="G221" s="62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62"/>
      <c r="G222" s="62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62"/>
      <c r="G223" s="62"/>
      <c r="H223" s="63"/>
      <c r="I223" s="63"/>
      <c r="J223" s="6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62"/>
      <c r="G224" s="62"/>
      <c r="H224" s="63"/>
      <c r="I224" s="63"/>
      <c r="J224" s="6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62"/>
      <c r="G225" s="62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62"/>
      <c r="G226" s="62"/>
      <c r="H226" s="63"/>
      <c r="I226" s="63"/>
      <c r="J226" s="6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62"/>
      <c r="G227" s="62"/>
      <c r="H227" s="63"/>
      <c r="I227" s="63"/>
      <c r="J227" s="6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62"/>
      <c r="G228" s="62"/>
      <c r="H228" s="63"/>
      <c r="I228" s="63"/>
      <c r="J228" s="6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62"/>
      <c r="G229" s="62"/>
      <c r="H229" s="63"/>
      <c r="I229" s="63"/>
      <c r="J229" s="6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62"/>
      <c r="G230" s="62"/>
      <c r="H230" s="63"/>
      <c r="I230" s="63"/>
      <c r="J230" s="6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62"/>
      <c r="G231" s="62"/>
      <c r="H231" s="63"/>
      <c r="I231" s="63"/>
      <c r="J231" s="6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62"/>
      <c r="G232" s="62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62"/>
      <c r="G233" s="62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62"/>
      <c r="G234" s="62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62"/>
      <c r="G235" s="62"/>
      <c r="H235" s="63"/>
      <c r="I235" s="63"/>
      <c r="J235" s="6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62"/>
      <c r="G236" s="62"/>
      <c r="H236" s="63"/>
      <c r="I236" s="63"/>
      <c r="J236" s="6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62"/>
      <c r="G237" s="62"/>
      <c r="H237" s="63"/>
      <c r="I237" s="63"/>
      <c r="J237" s="6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62"/>
      <c r="G238" s="62"/>
      <c r="H238" s="63"/>
      <c r="I238" s="63"/>
      <c r="J238" s="6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62"/>
      <c r="G239" s="62"/>
      <c r="H239" s="63"/>
      <c r="I239" s="63"/>
      <c r="J239" s="6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62"/>
      <c r="G240" s="62"/>
      <c r="H240" s="63"/>
      <c r="I240" s="63"/>
      <c r="J240" s="6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62"/>
      <c r="G241" s="62"/>
      <c r="H241" s="63"/>
      <c r="I241" s="63"/>
      <c r="J241" s="6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62"/>
      <c r="G242" s="62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62"/>
      <c r="G243" s="62"/>
      <c r="H243" s="63"/>
      <c r="I243" s="63"/>
      <c r="J243" s="6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62"/>
      <c r="G244" s="62"/>
      <c r="H244" s="63"/>
      <c r="I244" s="63"/>
      <c r="J244" s="6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62"/>
      <c r="G245" s="62"/>
      <c r="H245" s="63"/>
      <c r="I245" s="63"/>
      <c r="J245" s="6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62"/>
      <c r="G246" s="62"/>
      <c r="H246" s="63"/>
      <c r="I246" s="63"/>
      <c r="J246" s="6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62"/>
      <c r="G247" s="62"/>
      <c r="H247" s="63"/>
      <c r="I247" s="63"/>
      <c r="J247" s="6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62"/>
      <c r="G248" s="62"/>
      <c r="H248" s="63"/>
      <c r="I248" s="63"/>
      <c r="J248" s="6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62"/>
      <c r="G249" s="62"/>
      <c r="H249" s="63"/>
      <c r="I249" s="63"/>
      <c r="J249" s="6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62"/>
      <c r="G250" s="62"/>
      <c r="H250" s="63"/>
      <c r="I250" s="63"/>
      <c r="J250" s="6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62"/>
      <c r="G251" s="62"/>
      <c r="H251" s="63"/>
      <c r="I251" s="63"/>
      <c r="J251" s="6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62"/>
      <c r="G252" s="62"/>
      <c r="H252" s="63"/>
      <c r="I252" s="63"/>
      <c r="J252" s="6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62"/>
      <c r="G253" s="62"/>
      <c r="H253" s="63"/>
      <c r="I253" s="63"/>
      <c r="J253" s="6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62"/>
      <c r="G254" s="62"/>
      <c r="H254" s="63"/>
      <c r="I254" s="63"/>
      <c r="J254" s="6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62"/>
      <c r="G255" s="62"/>
      <c r="H255" s="63"/>
      <c r="I255" s="63"/>
      <c r="J255" s="6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62"/>
      <c r="G256" s="62"/>
      <c r="H256" s="63"/>
      <c r="I256" s="63"/>
      <c r="J256" s="6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62"/>
      <c r="G257" s="62"/>
      <c r="H257" s="63"/>
      <c r="I257" s="63"/>
      <c r="J257" s="6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62"/>
      <c r="G258" s="62"/>
      <c r="H258" s="63"/>
      <c r="I258" s="63"/>
      <c r="J258" s="6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62"/>
      <c r="G259" s="62"/>
      <c r="H259" s="63"/>
      <c r="I259" s="63"/>
      <c r="J259" s="6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62"/>
      <c r="G260" s="62"/>
      <c r="H260" s="63"/>
      <c r="I260" s="63"/>
      <c r="J260" s="6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62"/>
      <c r="G261" s="62"/>
      <c r="H261" s="63"/>
      <c r="I261" s="63"/>
      <c r="J261" s="6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62"/>
      <c r="G262" s="62"/>
      <c r="H262" s="63"/>
      <c r="I262" s="63"/>
      <c r="J262" s="6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62"/>
      <c r="G263" s="62"/>
      <c r="H263" s="63"/>
      <c r="I263" s="63"/>
      <c r="J263" s="6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62"/>
      <c r="G264" s="62"/>
      <c r="H264" s="63"/>
      <c r="I264" s="63"/>
      <c r="J264" s="6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62"/>
      <c r="G265" s="62"/>
      <c r="H265" s="63"/>
      <c r="I265" s="63"/>
      <c r="J265" s="6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62"/>
      <c r="G266" s="62"/>
      <c r="H266" s="63"/>
      <c r="I266" s="63"/>
      <c r="J266" s="6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62"/>
      <c r="G267" s="62"/>
      <c r="H267" s="63"/>
      <c r="I267" s="63"/>
      <c r="J267" s="6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62"/>
      <c r="G268" s="62"/>
      <c r="H268" s="63"/>
      <c r="I268" s="63"/>
      <c r="J268" s="6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62"/>
      <c r="G269" s="62"/>
      <c r="H269" s="63"/>
      <c r="I269" s="63"/>
      <c r="J269" s="6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62"/>
      <c r="G270" s="62"/>
      <c r="H270" s="63"/>
      <c r="I270" s="63"/>
      <c r="J270" s="6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62"/>
      <c r="G271" s="62"/>
      <c r="H271" s="63"/>
      <c r="I271" s="63"/>
      <c r="J271" s="6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62"/>
      <c r="G272" s="62"/>
      <c r="H272" s="63"/>
      <c r="I272" s="63"/>
      <c r="J272" s="6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62"/>
      <c r="G273" s="62"/>
      <c r="H273" s="63"/>
      <c r="I273" s="63"/>
      <c r="J273" s="6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62"/>
      <c r="G274" s="62"/>
      <c r="H274" s="63"/>
      <c r="I274" s="63"/>
      <c r="J274" s="6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62"/>
      <c r="G275" s="62"/>
      <c r="H275" s="63"/>
      <c r="I275" s="63"/>
      <c r="J275" s="6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62"/>
      <c r="G276" s="62"/>
      <c r="H276" s="63"/>
      <c r="I276" s="63"/>
      <c r="J276" s="6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62"/>
      <c r="G277" s="62"/>
      <c r="H277" s="63"/>
      <c r="I277" s="63"/>
      <c r="J277" s="6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62"/>
      <c r="G278" s="62"/>
      <c r="H278" s="63"/>
      <c r="I278" s="63"/>
      <c r="J278" s="6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62"/>
      <c r="G279" s="62"/>
      <c r="H279" s="63"/>
      <c r="I279" s="63"/>
      <c r="J279" s="6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62"/>
      <c r="G280" s="62"/>
      <c r="H280" s="63"/>
      <c r="I280" s="63"/>
      <c r="J280" s="6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62"/>
      <c r="G281" s="62"/>
      <c r="H281" s="63"/>
      <c r="I281" s="63"/>
      <c r="J281" s="6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62"/>
      <c r="G282" s="62"/>
      <c r="H282" s="63"/>
      <c r="I282" s="63"/>
      <c r="J282" s="6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62"/>
      <c r="G283" s="62"/>
      <c r="H283" s="63"/>
      <c r="I283" s="63"/>
      <c r="J283" s="6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62"/>
      <c r="G284" s="62"/>
      <c r="H284" s="63"/>
      <c r="I284" s="63"/>
      <c r="J284" s="6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62"/>
      <c r="G285" s="62"/>
      <c r="H285" s="63"/>
      <c r="I285" s="63"/>
      <c r="J285" s="6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62"/>
      <c r="G286" s="62"/>
      <c r="H286" s="63"/>
      <c r="I286" s="63"/>
      <c r="J286" s="6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62"/>
      <c r="G287" s="62"/>
      <c r="H287" s="63"/>
      <c r="I287" s="63"/>
      <c r="J287" s="6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62"/>
      <c r="G288" s="62"/>
      <c r="H288" s="63"/>
      <c r="I288" s="63"/>
      <c r="J288" s="6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62"/>
      <c r="G289" s="62"/>
      <c r="H289" s="63"/>
      <c r="I289" s="63"/>
      <c r="J289" s="6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62"/>
      <c r="G290" s="62"/>
      <c r="H290" s="63"/>
      <c r="I290" s="63"/>
      <c r="J290" s="6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62"/>
      <c r="G291" s="62"/>
      <c r="H291" s="63"/>
      <c r="I291" s="63"/>
      <c r="J291" s="6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62"/>
      <c r="G292" s="62"/>
      <c r="H292" s="63"/>
      <c r="I292" s="63"/>
      <c r="J292" s="6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62"/>
      <c r="G293" s="62"/>
      <c r="H293" s="63"/>
      <c r="I293" s="63"/>
      <c r="J293" s="6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62"/>
      <c r="G294" s="62"/>
      <c r="H294" s="63"/>
      <c r="I294" s="63"/>
      <c r="J294" s="6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62"/>
      <c r="G295" s="62"/>
      <c r="H295" s="63"/>
      <c r="I295" s="63"/>
      <c r="J295" s="6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62"/>
      <c r="G296" s="62"/>
      <c r="H296" s="63"/>
      <c r="I296" s="63"/>
      <c r="J296" s="6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62"/>
      <c r="G297" s="62"/>
      <c r="H297" s="63"/>
      <c r="I297" s="63"/>
      <c r="J297" s="6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62"/>
      <c r="G298" s="62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62"/>
      <c r="G299" s="62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62"/>
      <c r="G300" s="62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62"/>
      <c r="G301" s="62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62"/>
      <c r="G302" s="62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62"/>
      <c r="G303" s="62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62"/>
      <c r="G304" s="62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62"/>
      <c r="G305" s="62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62"/>
      <c r="G306" s="62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62"/>
      <c r="G307" s="62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62"/>
      <c r="G308" s="62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62"/>
      <c r="G309" s="62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62"/>
      <c r="G310" s="62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62"/>
      <c r="G311" s="62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62"/>
      <c r="G312" s="62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62"/>
      <c r="G313" s="62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62"/>
      <c r="G314" s="62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62"/>
      <c r="G315" s="62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62"/>
      <c r="G316" s="62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62"/>
      <c r="G317" s="62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62"/>
      <c r="G318" s="62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62"/>
      <c r="G319" s="62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62"/>
      <c r="G320" s="62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62"/>
      <c r="G321" s="62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62"/>
      <c r="G322" s="62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62"/>
      <c r="G323" s="62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62"/>
      <c r="G324" s="62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62"/>
      <c r="G325" s="62"/>
      <c r="H325" s="63"/>
      <c r="I325" s="63"/>
      <c r="J325" s="6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62"/>
      <c r="G326" s="62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62"/>
      <c r="G327" s="62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62"/>
      <c r="G328" s="62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62"/>
      <c r="G329" s="62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62"/>
      <c r="G330" s="62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62"/>
      <c r="G331" s="62"/>
      <c r="H331" s="63"/>
      <c r="I331" s="63"/>
      <c r="J331" s="6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62"/>
      <c r="G332" s="62"/>
      <c r="H332" s="63"/>
      <c r="I332" s="63"/>
      <c r="J332" s="6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62"/>
      <c r="G333" s="62"/>
      <c r="H333" s="63"/>
      <c r="I333" s="63"/>
      <c r="J333" s="6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62"/>
      <c r="G334" s="62"/>
      <c r="H334" s="63"/>
      <c r="I334" s="63"/>
      <c r="J334" s="6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62"/>
      <c r="G335" s="62"/>
      <c r="H335" s="63"/>
      <c r="I335" s="63"/>
      <c r="J335" s="6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62"/>
      <c r="G336" s="62"/>
      <c r="H336" s="63"/>
      <c r="I336" s="63"/>
      <c r="J336" s="6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62"/>
      <c r="G337" s="62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62"/>
      <c r="G338" s="62"/>
      <c r="H338" s="63"/>
      <c r="I338" s="63"/>
      <c r="J338" s="6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62"/>
      <c r="G339" s="62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62"/>
      <c r="G340" s="62"/>
      <c r="H340" s="63"/>
      <c r="I340" s="63"/>
      <c r="J340" s="6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62"/>
      <c r="G341" s="62"/>
      <c r="H341" s="63"/>
      <c r="I341" s="63"/>
      <c r="J341" s="6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62"/>
      <c r="G342" s="62"/>
      <c r="H342" s="63"/>
      <c r="I342" s="63"/>
      <c r="J342" s="6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62"/>
      <c r="G343" s="62"/>
      <c r="H343" s="63"/>
      <c r="I343" s="63"/>
      <c r="J343" s="6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62"/>
      <c r="G344" s="62"/>
      <c r="H344" s="63"/>
      <c r="I344" s="63"/>
      <c r="J344" s="6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62"/>
      <c r="G345" s="62"/>
      <c r="H345" s="63"/>
      <c r="I345" s="63"/>
      <c r="J345" s="6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62"/>
      <c r="G346" s="62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62"/>
      <c r="G347" s="62"/>
      <c r="H347" s="63"/>
      <c r="I347" s="63"/>
      <c r="J347" s="6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62"/>
      <c r="G348" s="62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62"/>
      <c r="G349" s="62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62"/>
      <c r="G350" s="62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62"/>
      <c r="G351" s="62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62"/>
      <c r="G352" s="62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62"/>
      <c r="G353" s="62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62"/>
      <c r="G354" s="62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62"/>
      <c r="G355" s="62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62"/>
      <c r="G356" s="62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62"/>
      <c r="G357" s="62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62"/>
      <c r="G358" s="62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62"/>
      <c r="G359" s="62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62"/>
      <c r="G360" s="62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62"/>
      <c r="G361" s="62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62"/>
      <c r="G362" s="62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62"/>
      <c r="G363" s="62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62"/>
      <c r="G364" s="62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62"/>
      <c r="G365" s="62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62"/>
      <c r="G366" s="62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62"/>
      <c r="G367" s="62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62"/>
      <c r="G368" s="62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62"/>
      <c r="G369" s="62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62"/>
      <c r="G370" s="62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62"/>
      <c r="G371" s="62"/>
      <c r="H371" s="63"/>
      <c r="I371" s="63"/>
      <c r="J371" s="6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62"/>
      <c r="G372" s="62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62"/>
      <c r="G373" s="62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62"/>
      <c r="G374" s="62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62"/>
      <c r="G375" s="62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62"/>
      <c r="G376" s="62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62"/>
      <c r="G377" s="62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62"/>
      <c r="G378" s="62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62"/>
      <c r="G379" s="62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62"/>
      <c r="G380" s="62"/>
      <c r="H380" s="63"/>
      <c r="I380" s="63"/>
      <c r="J380" s="6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62"/>
      <c r="G381" s="62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62"/>
      <c r="G382" s="62"/>
      <c r="H382" s="63"/>
      <c r="I382" s="63"/>
      <c r="J382" s="6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62"/>
      <c r="G383" s="62"/>
      <c r="H383" s="63"/>
      <c r="I383" s="63"/>
      <c r="J383" s="6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62"/>
      <c r="G384" s="62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62"/>
      <c r="G385" s="62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62"/>
      <c r="G386" s="62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62"/>
      <c r="G387" s="62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62"/>
      <c r="G388" s="62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62"/>
      <c r="G389" s="62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62"/>
      <c r="G390" s="62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62"/>
      <c r="G391" s="62"/>
      <c r="H391" s="63"/>
      <c r="I391" s="63"/>
      <c r="J391" s="6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62"/>
      <c r="G392" s="62"/>
      <c r="H392" s="63"/>
      <c r="I392" s="63"/>
      <c r="J392" s="6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62"/>
      <c r="G393" s="62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62"/>
      <c r="G394" s="62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62"/>
      <c r="G395" s="62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62"/>
      <c r="G396" s="62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62"/>
      <c r="G397" s="62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62"/>
      <c r="G398" s="62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62"/>
      <c r="G399" s="62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62"/>
      <c r="G400" s="62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62"/>
      <c r="G401" s="62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62"/>
      <c r="G402" s="62"/>
      <c r="H402" s="63"/>
      <c r="I402" s="63"/>
      <c r="J402" s="6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62"/>
      <c r="G403" s="62"/>
      <c r="H403" s="63"/>
      <c r="I403" s="63"/>
      <c r="J403" s="6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62"/>
      <c r="G404" s="62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62"/>
      <c r="G405" s="62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62"/>
      <c r="G406" s="62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62"/>
      <c r="G407" s="62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62"/>
      <c r="G408" s="62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62"/>
      <c r="G409" s="62"/>
      <c r="H409" s="63"/>
      <c r="I409" s="63"/>
      <c r="J409" s="6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62"/>
      <c r="G410" s="62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62"/>
      <c r="G411" s="62"/>
      <c r="H411" s="63"/>
      <c r="I411" s="63"/>
      <c r="J411" s="6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62"/>
      <c r="G412" s="62"/>
      <c r="H412" s="63"/>
      <c r="I412" s="63"/>
      <c r="J412" s="6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62"/>
      <c r="G413" s="62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62"/>
      <c r="G414" s="62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62"/>
      <c r="G415" s="62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62"/>
      <c r="G416" s="62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62"/>
      <c r="G417" s="62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62"/>
      <c r="G418" s="62"/>
      <c r="H418" s="63"/>
      <c r="I418" s="63"/>
      <c r="J418" s="6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62"/>
      <c r="G419" s="62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62"/>
      <c r="G420" s="62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62"/>
      <c r="G421" s="62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62"/>
      <c r="G422" s="62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62"/>
      <c r="G423" s="62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62"/>
      <c r="G424" s="62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62"/>
      <c r="G425" s="62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62"/>
      <c r="G426" s="62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62"/>
      <c r="G427" s="62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62"/>
      <c r="G428" s="62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62"/>
      <c r="G429" s="62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62"/>
      <c r="G430" s="62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62"/>
      <c r="G431" s="62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62"/>
      <c r="G432" s="62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62"/>
      <c r="G433" s="62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62"/>
      <c r="G434" s="62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62"/>
      <c r="G435" s="62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62"/>
      <c r="G436" s="62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62"/>
      <c r="G437" s="62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62"/>
      <c r="G438" s="62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62"/>
      <c r="G439" s="62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62"/>
      <c r="G440" s="62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62"/>
      <c r="G441" s="62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62"/>
      <c r="G442" s="62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62"/>
      <c r="G443" s="62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62"/>
      <c r="G444" s="62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62"/>
      <c r="G445" s="62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62"/>
      <c r="G446" s="62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62"/>
      <c r="G447" s="62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62"/>
      <c r="G448" s="62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62"/>
      <c r="G449" s="62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62"/>
      <c r="G450" s="62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62"/>
      <c r="G451" s="62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62"/>
      <c r="G452" s="62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62"/>
      <c r="G453" s="62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62"/>
      <c r="G454" s="62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62"/>
      <c r="G455" s="62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62"/>
      <c r="G456" s="62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62"/>
      <c r="G457" s="62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62"/>
      <c r="G458" s="62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62"/>
      <c r="G459" s="62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62"/>
      <c r="G460" s="62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62"/>
      <c r="G461" s="62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62"/>
      <c r="G462" s="62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62"/>
      <c r="G463" s="62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62"/>
      <c r="G464" s="62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62"/>
      <c r="G465" s="62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62"/>
      <c r="G466" s="62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62"/>
      <c r="G467" s="62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62"/>
      <c r="G468" s="62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62"/>
      <c r="G469" s="62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62"/>
      <c r="G470" s="62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62"/>
      <c r="G471" s="62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62"/>
      <c r="G472" s="62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62"/>
      <c r="G473" s="62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62"/>
      <c r="G474" s="62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62"/>
      <c r="G475" s="62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62"/>
      <c r="G476" s="62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62"/>
      <c r="G477" s="62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62"/>
      <c r="G478" s="62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62"/>
      <c r="G479" s="62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62"/>
      <c r="G480" s="62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62"/>
      <c r="G481" s="62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62"/>
      <c r="G482" s="62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62"/>
      <c r="G483" s="62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62"/>
      <c r="G484" s="62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62"/>
      <c r="G485" s="62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62"/>
      <c r="G486" s="62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62"/>
      <c r="G487" s="62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62"/>
      <c r="G488" s="62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62"/>
      <c r="G489" s="62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62"/>
      <c r="G490" s="62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62"/>
      <c r="G491" s="62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62"/>
      <c r="G492" s="62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62"/>
      <c r="G493" s="62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62"/>
      <c r="G494" s="62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62"/>
      <c r="G495" s="62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62"/>
      <c r="G496" s="62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62"/>
      <c r="G497" s="62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62"/>
      <c r="G498" s="62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62"/>
      <c r="G499" s="62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62"/>
      <c r="G500" s="62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62"/>
      <c r="G501" s="62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62"/>
      <c r="G502" s="62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62"/>
      <c r="G503" s="62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62"/>
      <c r="G504" s="62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62"/>
      <c r="G505" s="62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62"/>
      <c r="G506" s="62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62"/>
      <c r="G507" s="62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62"/>
      <c r="G508" s="62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62"/>
      <c r="G509" s="62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62"/>
      <c r="G510" s="62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62"/>
      <c r="G511" s="62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62"/>
      <c r="G512" s="62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62"/>
      <c r="G513" s="62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62"/>
      <c r="G514" s="62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62"/>
      <c r="G515" s="62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62"/>
      <c r="G516" s="62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62"/>
      <c r="G517" s="62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62"/>
      <c r="G518" s="62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62"/>
      <c r="G519" s="62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62"/>
      <c r="G520" s="62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62"/>
      <c r="G521" s="62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62"/>
      <c r="G522" s="62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62"/>
      <c r="G523" s="62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62"/>
      <c r="G524" s="62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62"/>
      <c r="G525" s="62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62"/>
      <c r="G526" s="62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62"/>
      <c r="G527" s="62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62"/>
      <c r="G528" s="62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62"/>
      <c r="G529" s="62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62"/>
      <c r="G530" s="62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62"/>
      <c r="G531" s="62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62"/>
      <c r="G532" s="62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62"/>
      <c r="G533" s="62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62"/>
      <c r="G534" s="62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62"/>
      <c r="G535" s="62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62"/>
      <c r="G536" s="62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62"/>
      <c r="G537" s="62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62"/>
      <c r="G538" s="62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62"/>
      <c r="G539" s="62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62"/>
      <c r="G540" s="62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62"/>
      <c r="G541" s="62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62"/>
      <c r="G542" s="62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62"/>
      <c r="G543" s="62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62"/>
      <c r="G544" s="62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62"/>
      <c r="G545" s="62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62"/>
      <c r="G546" s="62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62"/>
      <c r="G547" s="62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62"/>
      <c r="G548" s="62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62"/>
      <c r="G549" s="62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62"/>
      <c r="G550" s="62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62"/>
      <c r="G551" s="62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62"/>
      <c r="G552" s="62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62"/>
      <c r="G553" s="62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62"/>
      <c r="G554" s="62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62"/>
      <c r="G555" s="62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62"/>
      <c r="G556" s="62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62"/>
      <c r="G557" s="62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62"/>
      <c r="G558" s="62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62"/>
      <c r="G559" s="62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62"/>
      <c r="G560" s="62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62"/>
      <c r="G561" s="62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62"/>
      <c r="G562" s="62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62"/>
      <c r="G563" s="62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62"/>
      <c r="G564" s="62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62"/>
      <c r="G565" s="62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62"/>
      <c r="G566" s="62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62"/>
      <c r="G567" s="62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62"/>
      <c r="G568" s="62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62"/>
      <c r="G569" s="62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62"/>
      <c r="G570" s="62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62"/>
      <c r="G571" s="62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62"/>
      <c r="G572" s="62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62"/>
      <c r="G573" s="62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62"/>
      <c r="G574" s="62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62"/>
      <c r="G575" s="62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62"/>
      <c r="G576" s="62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62"/>
      <c r="G577" s="62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62"/>
      <c r="G578" s="62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62"/>
      <c r="G579" s="62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62"/>
      <c r="G580" s="62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62"/>
      <c r="G581" s="62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62"/>
      <c r="G582" s="62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62"/>
      <c r="G583" s="62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62"/>
      <c r="G584" s="62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62"/>
      <c r="G585" s="62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62"/>
      <c r="G586" s="62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62"/>
      <c r="G587" s="62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62"/>
      <c r="G588" s="62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62"/>
      <c r="G589" s="62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62"/>
      <c r="G590" s="62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62"/>
      <c r="G591" s="62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62"/>
      <c r="G592" s="62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62"/>
      <c r="G593" s="62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62"/>
      <c r="G594" s="62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62"/>
      <c r="G595" s="62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62"/>
      <c r="G596" s="62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62"/>
      <c r="G597" s="62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62"/>
      <c r="G598" s="62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62"/>
      <c r="G599" s="62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62"/>
      <c r="G600" s="62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62"/>
      <c r="G601" s="62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62"/>
      <c r="G602" s="62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62"/>
      <c r="G603" s="62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62"/>
      <c r="G604" s="62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62"/>
      <c r="G605" s="62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62"/>
      <c r="G606" s="62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62"/>
      <c r="G607" s="62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62"/>
      <c r="G608" s="62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62"/>
      <c r="G609" s="62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62"/>
      <c r="G610" s="62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62"/>
      <c r="G611" s="62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62"/>
      <c r="G612" s="62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62"/>
      <c r="G613" s="62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62"/>
      <c r="G614" s="62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62"/>
      <c r="G615" s="62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62"/>
      <c r="G616" s="62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62"/>
      <c r="G617" s="62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62"/>
      <c r="G618" s="62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62"/>
      <c r="G619" s="62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62"/>
      <c r="G620" s="62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62"/>
      <c r="G621" s="62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62"/>
      <c r="G622" s="62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62"/>
      <c r="G623" s="62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62"/>
      <c r="G624" s="62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62"/>
      <c r="G625" s="62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62"/>
      <c r="G626" s="62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62"/>
      <c r="G627" s="62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62"/>
      <c r="G628" s="62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62"/>
      <c r="G629" s="62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62"/>
      <c r="G630" s="62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62"/>
      <c r="G631" s="62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62"/>
      <c r="G632" s="62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62"/>
      <c r="G633" s="62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62"/>
      <c r="G634" s="62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62"/>
      <c r="G635" s="62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62"/>
      <c r="G636" s="62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62"/>
      <c r="G637" s="62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62"/>
      <c r="G638" s="62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62"/>
      <c r="G639" s="62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62"/>
      <c r="G640" s="62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62"/>
      <c r="G641" s="62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62"/>
      <c r="G642" s="62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62"/>
      <c r="G643" s="62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62"/>
      <c r="G644" s="62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62"/>
      <c r="G645" s="62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62"/>
      <c r="G646" s="62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62"/>
      <c r="G647" s="62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62"/>
      <c r="G648" s="62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62"/>
      <c r="G649" s="62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62"/>
      <c r="G650" s="62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62"/>
      <c r="G651" s="62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62"/>
      <c r="G652" s="62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62"/>
      <c r="G653" s="62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62"/>
      <c r="G654" s="62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62"/>
      <c r="G655" s="62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62"/>
      <c r="G656" s="62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62"/>
      <c r="G657" s="62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62"/>
      <c r="G658" s="62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62"/>
      <c r="G659" s="62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62"/>
      <c r="G660" s="62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62"/>
      <c r="G661" s="62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62"/>
      <c r="G662" s="62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62"/>
      <c r="G663" s="62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62"/>
      <c r="G664" s="62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62"/>
      <c r="G665" s="62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62"/>
      <c r="G666" s="62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62"/>
      <c r="G667" s="62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62"/>
      <c r="G668" s="62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62"/>
      <c r="G669" s="62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62"/>
      <c r="G670" s="62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62"/>
      <c r="G671" s="62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62"/>
      <c r="G672" s="62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62"/>
      <c r="G673" s="62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62"/>
      <c r="G674" s="62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62"/>
      <c r="G675" s="62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62"/>
      <c r="G676" s="62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62"/>
      <c r="G677" s="62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62"/>
      <c r="G678" s="62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62"/>
      <c r="G679" s="62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62"/>
      <c r="G680" s="62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62"/>
      <c r="G681" s="62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62"/>
      <c r="G682" s="62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62"/>
      <c r="G683" s="62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62"/>
      <c r="G684" s="62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62"/>
      <c r="G685" s="62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62"/>
      <c r="G686" s="62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62"/>
      <c r="G687" s="62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62"/>
      <c r="G688" s="62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62"/>
      <c r="G689" s="62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62"/>
      <c r="G690" s="62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62"/>
      <c r="G691" s="62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62"/>
      <c r="G692" s="62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62"/>
      <c r="G693" s="62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62"/>
      <c r="G694" s="62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62"/>
      <c r="G695" s="62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62"/>
      <c r="G696" s="62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62"/>
      <c r="G697" s="62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62"/>
      <c r="G698" s="62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62"/>
      <c r="G699" s="62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62"/>
      <c r="G700" s="62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62"/>
      <c r="G701" s="62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62"/>
      <c r="G702" s="62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62"/>
      <c r="G703" s="62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62"/>
      <c r="G704" s="62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62"/>
      <c r="G705" s="62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62"/>
      <c r="G706" s="62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62"/>
      <c r="G707" s="62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62"/>
      <c r="G708" s="62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62"/>
      <c r="G709" s="62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62"/>
      <c r="G710" s="62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62"/>
      <c r="G711" s="62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62"/>
      <c r="G712" s="62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62"/>
      <c r="G713" s="62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62"/>
      <c r="G714" s="62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62"/>
      <c r="G715" s="62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62"/>
      <c r="G716" s="62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62"/>
      <c r="G717" s="62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62"/>
      <c r="G718" s="62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62"/>
      <c r="G719" s="62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62"/>
      <c r="G720" s="62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62"/>
      <c r="G721" s="62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62"/>
      <c r="G722" s="62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62"/>
      <c r="G723" s="62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62"/>
      <c r="G724" s="62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62"/>
      <c r="G725" s="62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62"/>
      <c r="G726" s="62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62"/>
      <c r="G727" s="62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62"/>
      <c r="G728" s="62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62"/>
      <c r="G729" s="62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62"/>
      <c r="G730" s="62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62"/>
      <c r="G731" s="62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62"/>
      <c r="G732" s="62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62"/>
      <c r="G733" s="62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62"/>
      <c r="G734" s="62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62"/>
      <c r="G735" s="62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62"/>
      <c r="G736" s="62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62"/>
      <c r="G737" s="62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62"/>
      <c r="G738" s="62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62"/>
      <c r="G739" s="62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62"/>
      <c r="G740" s="62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62"/>
      <c r="G741" s="62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62"/>
      <c r="G742" s="62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62"/>
      <c r="G743" s="62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62"/>
      <c r="G744" s="62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62"/>
      <c r="G745" s="62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62"/>
      <c r="G746" s="62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62"/>
      <c r="G747" s="62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62"/>
      <c r="G748" s="62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62"/>
      <c r="G749" s="62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62"/>
      <c r="G750" s="62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62"/>
      <c r="G751" s="62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62"/>
      <c r="G752" s="62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62"/>
      <c r="G753" s="62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62"/>
      <c r="G754" s="62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62"/>
      <c r="G755" s="62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62"/>
      <c r="G756" s="62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62"/>
      <c r="G757" s="62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62"/>
      <c r="G758" s="62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62"/>
      <c r="G759" s="62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62"/>
      <c r="G760" s="62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62"/>
      <c r="G761" s="62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62"/>
      <c r="G762" s="62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62"/>
      <c r="G763" s="62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62"/>
      <c r="G764" s="62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62"/>
      <c r="G765" s="62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62"/>
      <c r="G766" s="62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62"/>
      <c r="G767" s="62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62"/>
      <c r="G768" s="62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62"/>
      <c r="G769" s="62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62"/>
      <c r="G770" s="62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62"/>
      <c r="G771" s="62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62"/>
      <c r="G772" s="62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62"/>
      <c r="G773" s="62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62"/>
      <c r="G774" s="62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62"/>
      <c r="G775" s="62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62"/>
      <c r="G776" s="62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62"/>
      <c r="G777" s="62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62"/>
      <c r="G778" s="62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62"/>
      <c r="G779" s="62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62"/>
      <c r="G780" s="62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62"/>
      <c r="G781" s="62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62"/>
      <c r="G782" s="62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62"/>
      <c r="G783" s="62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62"/>
      <c r="G784" s="62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62"/>
      <c r="G785" s="62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62"/>
      <c r="G786" s="62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62"/>
      <c r="G787" s="62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62"/>
      <c r="G788" s="62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62"/>
      <c r="G789" s="62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62"/>
      <c r="G790" s="62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62"/>
      <c r="G791" s="62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62"/>
      <c r="G792" s="62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62"/>
      <c r="G793" s="62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62"/>
      <c r="G794" s="62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62"/>
      <c r="G795" s="62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62"/>
      <c r="G796" s="62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62"/>
      <c r="G797" s="62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62"/>
      <c r="G798" s="62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62"/>
      <c r="G799" s="62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62"/>
      <c r="G800" s="62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62"/>
      <c r="G801" s="62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62"/>
      <c r="G802" s="62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62"/>
      <c r="G803" s="62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62"/>
      <c r="G804" s="62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62"/>
      <c r="G805" s="62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62"/>
      <c r="G806" s="62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62"/>
      <c r="G807" s="62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62"/>
      <c r="G808" s="62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62"/>
      <c r="G809" s="62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62"/>
      <c r="G810" s="62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62"/>
      <c r="G811" s="62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62"/>
      <c r="G812" s="62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62"/>
      <c r="G813" s="62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62"/>
      <c r="G814" s="62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62"/>
      <c r="G815" s="62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62"/>
      <c r="G816" s="62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62"/>
      <c r="G817" s="62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62"/>
      <c r="G818" s="62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62"/>
      <c r="G819" s="62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62"/>
      <c r="G820" s="62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62"/>
      <c r="G821" s="62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62"/>
      <c r="G822" s="62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62"/>
      <c r="G823" s="62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62"/>
      <c r="G824" s="62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62"/>
      <c r="G825" s="62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62"/>
      <c r="G826" s="62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62"/>
      <c r="G827" s="62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62"/>
      <c r="G828" s="62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62"/>
      <c r="G829" s="62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62"/>
      <c r="G830" s="62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62"/>
      <c r="G831" s="62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62"/>
      <c r="G832" s="62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62"/>
      <c r="G833" s="62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62"/>
      <c r="G834" s="62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62"/>
      <c r="G835" s="62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62"/>
      <c r="G836" s="62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62"/>
      <c r="G837" s="62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62"/>
      <c r="G838" s="62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62"/>
      <c r="G839" s="62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62"/>
      <c r="G840" s="62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62"/>
      <c r="G841" s="62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62"/>
      <c r="G842" s="62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62"/>
      <c r="G843" s="62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62"/>
      <c r="G844" s="62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62"/>
      <c r="G845" s="62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62"/>
      <c r="G846" s="62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62"/>
      <c r="G847" s="62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62"/>
      <c r="G848" s="62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62"/>
      <c r="G849" s="62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62"/>
      <c r="G850" s="62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62"/>
      <c r="G851" s="62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62"/>
      <c r="G852" s="62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62"/>
      <c r="G853" s="62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62"/>
      <c r="G854" s="62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62"/>
      <c r="G855" s="62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62"/>
      <c r="G856" s="62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62"/>
      <c r="G857" s="62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62"/>
      <c r="G858" s="62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62"/>
      <c r="G859" s="62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62"/>
      <c r="G860" s="62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62"/>
      <c r="G861" s="62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62"/>
      <c r="G862" s="62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62"/>
      <c r="G863" s="62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62"/>
      <c r="G864" s="62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62"/>
      <c r="G865" s="62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62"/>
      <c r="G866" s="62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62"/>
      <c r="G867" s="62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62"/>
      <c r="G868" s="62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62"/>
      <c r="G869" s="62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62"/>
      <c r="G870" s="62"/>
      <c r="H870" s="63"/>
      <c r="I870" s="63"/>
      <c r="J870" s="6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62"/>
      <c r="G871" s="62"/>
      <c r="H871" s="63"/>
      <c r="I871" s="63"/>
      <c r="J871" s="6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62"/>
      <c r="G872" s="62"/>
      <c r="H872" s="63"/>
      <c r="I872" s="63"/>
      <c r="J872" s="6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62"/>
      <c r="G873" s="62"/>
      <c r="H873" s="63"/>
      <c r="I873" s="63"/>
      <c r="J873" s="6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62"/>
      <c r="G874" s="62"/>
      <c r="H874" s="63"/>
      <c r="I874" s="63"/>
      <c r="J874" s="6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62"/>
      <c r="G875" s="62"/>
      <c r="H875" s="63"/>
      <c r="I875" s="63"/>
      <c r="J875" s="6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62"/>
      <c r="G876" s="62"/>
      <c r="H876" s="63"/>
      <c r="I876" s="63"/>
      <c r="J876" s="6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62"/>
      <c r="G877" s="62"/>
      <c r="H877" s="63"/>
      <c r="I877" s="63"/>
      <c r="J877" s="6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62"/>
      <c r="G878" s="62"/>
      <c r="H878" s="63"/>
      <c r="I878" s="63"/>
      <c r="J878" s="6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62"/>
      <c r="G879" s="62"/>
      <c r="H879" s="63"/>
      <c r="I879" s="63"/>
      <c r="J879" s="6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62"/>
      <c r="G880" s="62"/>
      <c r="H880" s="63"/>
      <c r="I880" s="63"/>
      <c r="J880" s="6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62"/>
      <c r="G881" s="62"/>
      <c r="H881" s="63"/>
      <c r="I881" s="63"/>
      <c r="J881" s="6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62"/>
      <c r="G882" s="62"/>
      <c r="H882" s="63"/>
      <c r="I882" s="63"/>
      <c r="J882" s="6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62"/>
      <c r="G883" s="62"/>
      <c r="H883" s="63"/>
      <c r="I883" s="63"/>
      <c r="J883" s="6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62"/>
      <c r="G884" s="62"/>
      <c r="H884" s="63"/>
      <c r="I884" s="63"/>
      <c r="J884" s="6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62"/>
      <c r="G885" s="62"/>
      <c r="H885" s="63"/>
      <c r="I885" s="63"/>
      <c r="J885" s="6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62"/>
      <c r="G886" s="62"/>
      <c r="H886" s="63"/>
      <c r="I886" s="63"/>
      <c r="J886" s="6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62"/>
      <c r="G887" s="62"/>
      <c r="H887" s="63"/>
      <c r="I887" s="63"/>
      <c r="J887" s="6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62"/>
      <c r="G888" s="62"/>
      <c r="H888" s="63"/>
      <c r="I888" s="63"/>
      <c r="J888" s="6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62"/>
      <c r="G889" s="62"/>
      <c r="H889" s="63"/>
      <c r="I889" s="63"/>
      <c r="J889" s="6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62"/>
      <c r="G890" s="62"/>
      <c r="H890" s="63"/>
      <c r="I890" s="63"/>
      <c r="J890" s="6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62"/>
      <c r="G891" s="62"/>
      <c r="H891" s="63"/>
      <c r="I891" s="63"/>
      <c r="J891" s="6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62"/>
      <c r="G892" s="62"/>
      <c r="H892" s="63"/>
      <c r="I892" s="63"/>
      <c r="J892" s="6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62"/>
      <c r="G893" s="62"/>
      <c r="H893" s="63"/>
      <c r="I893" s="63"/>
      <c r="J893" s="6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62"/>
      <c r="G894" s="62"/>
      <c r="H894" s="63"/>
      <c r="I894" s="63"/>
      <c r="J894" s="6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62"/>
      <c r="G895" s="62"/>
      <c r="H895" s="63"/>
      <c r="I895" s="63"/>
      <c r="J895" s="6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62"/>
      <c r="G896" s="62"/>
      <c r="H896" s="63"/>
      <c r="I896" s="63"/>
      <c r="J896" s="6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62"/>
      <c r="G897" s="62"/>
      <c r="H897" s="63"/>
      <c r="I897" s="63"/>
      <c r="J897" s="6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62"/>
      <c r="G898" s="62"/>
      <c r="H898" s="63"/>
      <c r="I898" s="63"/>
      <c r="J898" s="6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62"/>
      <c r="G899" s="62"/>
      <c r="H899" s="63"/>
      <c r="I899" s="63"/>
      <c r="J899" s="6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62"/>
      <c r="G900" s="62"/>
      <c r="H900" s="63"/>
      <c r="I900" s="63"/>
      <c r="J900" s="6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62"/>
      <c r="G901" s="62"/>
      <c r="H901" s="63"/>
      <c r="I901" s="63"/>
      <c r="J901" s="6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62"/>
      <c r="G902" s="62"/>
      <c r="H902" s="63"/>
      <c r="I902" s="63"/>
      <c r="J902" s="6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62"/>
      <c r="G903" s="62"/>
      <c r="H903" s="63"/>
      <c r="I903" s="63"/>
      <c r="J903" s="6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62"/>
      <c r="G904" s="62"/>
      <c r="H904" s="63"/>
      <c r="I904" s="63"/>
      <c r="J904" s="6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62"/>
      <c r="G905" s="62"/>
      <c r="H905" s="63"/>
      <c r="I905" s="63"/>
      <c r="J905" s="6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62"/>
      <c r="G906" s="62"/>
      <c r="H906" s="63"/>
      <c r="I906" s="63"/>
      <c r="J906" s="6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62"/>
      <c r="G907" s="62"/>
      <c r="H907" s="63"/>
      <c r="I907" s="63"/>
      <c r="J907" s="6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62"/>
      <c r="G908" s="62"/>
      <c r="H908" s="63"/>
      <c r="I908" s="63"/>
      <c r="J908" s="6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62"/>
      <c r="G909" s="62"/>
      <c r="H909" s="63"/>
      <c r="I909" s="63"/>
      <c r="J909" s="6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62"/>
      <c r="G910" s="62"/>
      <c r="H910" s="63"/>
      <c r="I910" s="63"/>
      <c r="J910" s="6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62"/>
      <c r="G911" s="62"/>
      <c r="H911" s="63"/>
      <c r="I911" s="63"/>
      <c r="J911" s="6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62"/>
      <c r="G912" s="62"/>
      <c r="H912" s="63"/>
      <c r="I912" s="63"/>
      <c r="J912" s="6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62"/>
      <c r="G913" s="62"/>
      <c r="H913" s="63"/>
      <c r="I913" s="63"/>
      <c r="J913" s="6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62"/>
      <c r="G914" s="62"/>
      <c r="H914" s="63"/>
      <c r="I914" s="63"/>
      <c r="J914" s="6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62"/>
      <c r="G915" s="62"/>
      <c r="H915" s="63"/>
      <c r="I915" s="63"/>
      <c r="J915" s="6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62"/>
      <c r="G916" s="62"/>
      <c r="H916" s="63"/>
      <c r="I916" s="63"/>
      <c r="J916" s="6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62"/>
      <c r="G917" s="62"/>
      <c r="H917" s="63"/>
      <c r="I917" s="63"/>
      <c r="J917" s="6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62"/>
      <c r="G918" s="62"/>
      <c r="H918" s="63"/>
      <c r="I918" s="63"/>
      <c r="J918" s="6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62"/>
      <c r="G919" s="62"/>
      <c r="H919" s="63"/>
      <c r="I919" s="63"/>
      <c r="J919" s="6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62"/>
      <c r="G920" s="62"/>
      <c r="H920" s="63"/>
      <c r="I920" s="63"/>
      <c r="J920" s="6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62"/>
      <c r="G921" s="62"/>
      <c r="H921" s="63"/>
      <c r="I921" s="63"/>
      <c r="J921" s="6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62"/>
      <c r="G922" s="62"/>
      <c r="H922" s="63"/>
      <c r="I922" s="63"/>
      <c r="J922" s="6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62"/>
      <c r="G923" s="62"/>
      <c r="H923" s="63"/>
      <c r="I923" s="63"/>
      <c r="J923" s="6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62"/>
      <c r="G924" s="62"/>
      <c r="H924" s="63"/>
      <c r="I924" s="63"/>
      <c r="J924" s="6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62"/>
      <c r="G925" s="62"/>
      <c r="H925" s="63"/>
      <c r="I925" s="63"/>
      <c r="J925" s="6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62"/>
      <c r="G926" s="62"/>
      <c r="H926" s="63"/>
      <c r="I926" s="63"/>
      <c r="J926" s="6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62"/>
      <c r="G927" s="62"/>
      <c r="H927" s="63"/>
      <c r="I927" s="63"/>
      <c r="J927" s="6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62"/>
      <c r="G928" s="62"/>
      <c r="H928" s="63"/>
      <c r="I928" s="63"/>
      <c r="J928" s="6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62"/>
      <c r="G929" s="62"/>
      <c r="H929" s="63"/>
      <c r="I929" s="63"/>
      <c r="J929" s="6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62"/>
      <c r="G930" s="62"/>
      <c r="H930" s="63"/>
      <c r="I930" s="63"/>
      <c r="J930" s="6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62"/>
      <c r="G931" s="62"/>
      <c r="H931" s="63"/>
      <c r="I931" s="63"/>
      <c r="J931" s="6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62"/>
      <c r="G932" s="62"/>
      <c r="H932" s="63"/>
      <c r="I932" s="63"/>
      <c r="J932" s="6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62"/>
      <c r="G933" s="62"/>
      <c r="H933" s="63"/>
      <c r="I933" s="63"/>
      <c r="J933" s="6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62"/>
      <c r="G934" s="62"/>
      <c r="H934" s="63"/>
      <c r="I934" s="63"/>
      <c r="J934" s="6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62"/>
      <c r="G935" s="62"/>
      <c r="H935" s="63"/>
      <c r="I935" s="63"/>
      <c r="J935" s="6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62"/>
      <c r="G936" s="62"/>
      <c r="H936" s="63"/>
      <c r="I936" s="63"/>
      <c r="J936" s="6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62"/>
      <c r="G937" s="62"/>
      <c r="H937" s="63"/>
      <c r="I937" s="63"/>
      <c r="J937" s="6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62"/>
      <c r="G938" s="62"/>
      <c r="H938" s="63"/>
      <c r="I938" s="63"/>
      <c r="J938" s="6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62"/>
      <c r="G939" s="62"/>
      <c r="H939" s="63"/>
      <c r="I939" s="63"/>
      <c r="J939" s="6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62"/>
      <c r="G940" s="62"/>
      <c r="H940" s="63"/>
      <c r="I940" s="63"/>
      <c r="J940" s="6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62"/>
      <c r="G941" s="62"/>
      <c r="H941" s="63"/>
      <c r="I941" s="63"/>
      <c r="J941" s="6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62"/>
      <c r="G942" s="62"/>
      <c r="H942" s="63"/>
      <c r="I942" s="63"/>
      <c r="J942" s="6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62"/>
      <c r="G943" s="62"/>
      <c r="H943" s="63"/>
      <c r="I943" s="63"/>
      <c r="J943" s="6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62"/>
      <c r="G944" s="62"/>
      <c r="H944" s="63"/>
      <c r="I944" s="63"/>
      <c r="J944" s="6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62"/>
      <c r="G945" s="62"/>
      <c r="H945" s="63"/>
      <c r="I945" s="63"/>
      <c r="J945" s="6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62"/>
      <c r="G946" s="62"/>
      <c r="H946" s="63"/>
      <c r="I946" s="63"/>
      <c r="J946" s="6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62"/>
      <c r="G947" s="62"/>
      <c r="H947" s="63"/>
      <c r="I947" s="63"/>
      <c r="J947" s="6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62"/>
      <c r="G948" s="62"/>
      <c r="H948" s="63"/>
      <c r="I948" s="63"/>
      <c r="J948" s="6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62"/>
      <c r="G949" s="62"/>
      <c r="H949" s="63"/>
      <c r="I949" s="63"/>
      <c r="J949" s="6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62"/>
      <c r="G950" s="62"/>
      <c r="H950" s="63"/>
      <c r="I950" s="63"/>
      <c r="J950" s="6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62"/>
      <c r="G951" s="62"/>
      <c r="H951" s="63"/>
      <c r="I951" s="63"/>
      <c r="J951" s="6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62"/>
      <c r="G952" s="62"/>
      <c r="H952" s="63"/>
      <c r="I952" s="63"/>
      <c r="J952" s="6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62"/>
      <c r="G953" s="62"/>
      <c r="H953" s="63"/>
      <c r="I953" s="63"/>
      <c r="J953" s="6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62"/>
      <c r="G954" s="62"/>
      <c r="H954" s="63"/>
      <c r="I954" s="63"/>
      <c r="J954" s="6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62"/>
      <c r="G955" s="62"/>
      <c r="H955" s="63"/>
      <c r="I955" s="63"/>
      <c r="J955" s="6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62"/>
      <c r="G956" s="62"/>
      <c r="H956" s="63"/>
      <c r="I956" s="63"/>
      <c r="J956" s="6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62"/>
      <c r="G957" s="62"/>
      <c r="H957" s="63"/>
      <c r="I957" s="63"/>
      <c r="J957" s="6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62"/>
      <c r="G958" s="62"/>
      <c r="H958" s="63"/>
      <c r="I958" s="63"/>
      <c r="J958" s="6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62"/>
      <c r="G959" s="62"/>
      <c r="H959" s="63"/>
      <c r="I959" s="63"/>
      <c r="J959" s="6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62"/>
      <c r="G960" s="62"/>
      <c r="H960" s="63"/>
      <c r="I960" s="63"/>
      <c r="J960" s="6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62"/>
      <c r="G961" s="62"/>
      <c r="H961" s="63"/>
      <c r="I961" s="63"/>
      <c r="J961" s="6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62"/>
      <c r="G962" s="62"/>
      <c r="H962" s="63"/>
      <c r="I962" s="63"/>
      <c r="J962" s="6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62"/>
      <c r="G963" s="62"/>
      <c r="H963" s="63"/>
      <c r="I963" s="63"/>
      <c r="J963" s="6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62"/>
      <c r="G964" s="62"/>
      <c r="H964" s="63"/>
      <c r="I964" s="63"/>
      <c r="J964" s="6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62"/>
      <c r="G965" s="62"/>
      <c r="H965" s="63"/>
      <c r="I965" s="63"/>
      <c r="J965" s="6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62"/>
      <c r="G966" s="62"/>
      <c r="H966" s="63"/>
      <c r="I966" s="63"/>
      <c r="J966" s="6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62"/>
      <c r="G967" s="62"/>
      <c r="H967" s="63"/>
      <c r="I967" s="63"/>
      <c r="J967" s="6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62"/>
      <c r="G968" s="62"/>
      <c r="H968" s="63"/>
      <c r="I968" s="63"/>
      <c r="J968" s="6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62"/>
      <c r="G969" s="62"/>
      <c r="H969" s="63"/>
      <c r="I969" s="63"/>
      <c r="J969" s="6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62"/>
      <c r="G970" s="62"/>
      <c r="H970" s="63"/>
      <c r="I970" s="63"/>
      <c r="J970" s="6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62"/>
      <c r="G971" s="62"/>
      <c r="H971" s="63"/>
      <c r="I971" s="63"/>
      <c r="J971" s="6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62"/>
      <c r="G972" s="62"/>
      <c r="H972" s="63"/>
      <c r="I972" s="63"/>
      <c r="J972" s="6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62"/>
      <c r="G973" s="62"/>
      <c r="H973" s="63"/>
      <c r="I973" s="63"/>
      <c r="J973" s="6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62"/>
      <c r="G974" s="62"/>
      <c r="H974" s="63"/>
      <c r="I974" s="63"/>
      <c r="J974" s="6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62"/>
      <c r="G975" s="62"/>
      <c r="H975" s="63"/>
      <c r="I975" s="63"/>
      <c r="J975" s="6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62"/>
      <c r="G976" s="62"/>
      <c r="H976" s="63"/>
      <c r="I976" s="63"/>
      <c r="J976" s="6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62"/>
      <c r="G977" s="62"/>
      <c r="H977" s="63"/>
      <c r="I977" s="63"/>
      <c r="J977" s="6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62"/>
      <c r="G978" s="62"/>
      <c r="H978" s="63"/>
      <c r="I978" s="63"/>
      <c r="J978" s="6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62"/>
      <c r="G979" s="62"/>
      <c r="H979" s="63"/>
      <c r="I979" s="63"/>
      <c r="J979" s="6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62"/>
      <c r="G980" s="62"/>
      <c r="H980" s="63"/>
      <c r="I980" s="63"/>
      <c r="J980" s="6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62"/>
      <c r="G981" s="62"/>
      <c r="H981" s="63"/>
      <c r="I981" s="63"/>
      <c r="J981" s="6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62"/>
      <c r="G982" s="62"/>
      <c r="H982" s="63"/>
      <c r="I982" s="63"/>
      <c r="J982" s="6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62"/>
      <c r="G983" s="62"/>
      <c r="H983" s="63"/>
      <c r="I983" s="63"/>
      <c r="J983" s="6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62"/>
      <c r="G984" s="62"/>
      <c r="H984" s="63"/>
      <c r="I984" s="63"/>
      <c r="J984" s="6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62"/>
      <c r="G985" s="62"/>
      <c r="H985" s="63"/>
      <c r="I985" s="63"/>
      <c r="J985" s="6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62"/>
      <c r="G986" s="62"/>
      <c r="H986" s="63"/>
      <c r="I986" s="63"/>
      <c r="J986" s="6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62"/>
      <c r="G987" s="62"/>
      <c r="H987" s="63"/>
      <c r="I987" s="63"/>
      <c r="J987" s="6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62"/>
      <c r="G988" s="62"/>
      <c r="H988" s="63"/>
      <c r="I988" s="63"/>
      <c r="J988" s="6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62"/>
      <c r="G989" s="62"/>
      <c r="H989" s="63"/>
      <c r="I989" s="63"/>
      <c r="J989" s="6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62"/>
      <c r="G990" s="62"/>
      <c r="H990" s="63"/>
      <c r="I990" s="63"/>
      <c r="J990" s="6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62"/>
      <c r="G991" s="62"/>
      <c r="H991" s="63"/>
      <c r="I991" s="63"/>
      <c r="J991" s="6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62"/>
      <c r="G992" s="62"/>
      <c r="H992" s="63"/>
      <c r="I992" s="63"/>
      <c r="J992" s="6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62"/>
      <c r="G993" s="62"/>
      <c r="H993" s="63"/>
      <c r="I993" s="63"/>
      <c r="J993" s="6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62"/>
      <c r="G994" s="62"/>
      <c r="H994" s="63"/>
      <c r="I994" s="63"/>
      <c r="J994" s="6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62"/>
      <c r="G995" s="62"/>
      <c r="H995" s="63"/>
      <c r="I995" s="63"/>
      <c r="J995" s="6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62"/>
      <c r="G996" s="62"/>
      <c r="H996" s="63"/>
      <c r="I996" s="63"/>
      <c r="J996" s="6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62"/>
      <c r="G997" s="62"/>
      <c r="H997" s="63"/>
      <c r="I997" s="63"/>
      <c r="J997" s="63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62"/>
      <c r="G998" s="62"/>
      <c r="H998" s="63"/>
      <c r="I998" s="63"/>
      <c r="J998" s="63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62"/>
      <c r="G999" s="62"/>
      <c r="H999" s="63"/>
      <c r="I999" s="63"/>
      <c r="J999" s="63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62"/>
      <c r="G1000" s="62"/>
      <c r="H1000" s="63"/>
      <c r="I1000" s="63"/>
      <c r="J1000" s="63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6">
    <mergeCell ref="C28:D28"/>
    <mergeCell ref="C29:D29"/>
    <mergeCell ref="B30:F30"/>
    <mergeCell ref="C14:J14"/>
    <mergeCell ref="B14:B18"/>
    <mergeCell ref="C15:D15"/>
    <mergeCell ref="C18:D18"/>
    <mergeCell ref="C16:D16"/>
    <mergeCell ref="C17:D17"/>
    <mergeCell ref="B1:J1"/>
    <mergeCell ref="B2:C2"/>
    <mergeCell ref="B3:C3"/>
    <mergeCell ref="F4:J4"/>
    <mergeCell ref="B6:J6"/>
    <mergeCell ref="H7:H8"/>
    <mergeCell ref="I7:I8"/>
    <mergeCell ref="J7:J8"/>
    <mergeCell ref="B7:C8"/>
    <mergeCell ref="B36:F36"/>
    <mergeCell ref="D7:D8"/>
    <mergeCell ref="C10:D10"/>
    <mergeCell ref="C11:D11"/>
    <mergeCell ref="C12:D12"/>
    <mergeCell ref="B13:F13"/>
    <mergeCell ref="E7:G7"/>
    <mergeCell ref="C9:J9"/>
    <mergeCell ref="C33:D33"/>
    <mergeCell ref="C34:D34"/>
    <mergeCell ref="C35:D35"/>
    <mergeCell ref="C26:D26"/>
    <mergeCell ref="B37:F37"/>
    <mergeCell ref="C42:J42"/>
    <mergeCell ref="C46:J46"/>
    <mergeCell ref="B19:F19"/>
    <mergeCell ref="B20:B23"/>
    <mergeCell ref="C20:J20"/>
    <mergeCell ref="C21:D21"/>
    <mergeCell ref="C22:D22"/>
    <mergeCell ref="C23:D23"/>
    <mergeCell ref="B25:B29"/>
    <mergeCell ref="B31:B35"/>
    <mergeCell ref="B24:F24"/>
    <mergeCell ref="C25:J25"/>
    <mergeCell ref="C31:J31"/>
    <mergeCell ref="C32:D32"/>
    <mergeCell ref="C27:D27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/>
  </sheetViews>
  <sheetFormatPr defaultColWidth="14.42578125" defaultRowHeight="15" customHeight="1"/>
  <cols>
    <col min="1" max="1" width="9.42578125" customWidth="1"/>
    <col min="2" max="2" width="12.7109375" customWidth="1"/>
    <col min="3" max="3" width="25.85546875" customWidth="1"/>
    <col min="4" max="4" width="21.28515625" customWidth="1"/>
    <col min="5" max="5" width="27.7109375" customWidth="1"/>
    <col min="6" max="6" width="26.42578125" customWidth="1"/>
    <col min="7" max="7" width="14.42578125" customWidth="1"/>
    <col min="8" max="8" width="11" customWidth="1"/>
    <col min="9" max="22" width="14.42578125" customWidth="1"/>
  </cols>
  <sheetData>
    <row r="1" spans="1:22" ht="21" customHeight="1">
      <c r="A1" s="64"/>
      <c r="B1" s="256" t="s">
        <v>48</v>
      </c>
      <c r="C1" s="189"/>
      <c r="D1" s="189"/>
      <c r="E1" s="189"/>
      <c r="F1" s="189"/>
      <c r="G1" s="189"/>
      <c r="H1" s="189"/>
      <c r="I1" s="189"/>
      <c r="J1" s="189"/>
      <c r="K1" s="189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2.5" customHeight="1">
      <c r="A2" s="64"/>
      <c r="B2" s="266" t="s">
        <v>49</v>
      </c>
      <c r="C2" s="187"/>
      <c r="D2" s="187"/>
      <c r="E2" s="66"/>
      <c r="F2" s="67"/>
      <c r="G2" s="68"/>
      <c r="H2" s="64"/>
      <c r="I2" s="68"/>
      <c r="J2" s="68"/>
      <c r="K2" s="68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2.5" customHeight="1">
      <c r="A3" s="64"/>
      <c r="B3" s="267" t="s">
        <v>50</v>
      </c>
      <c r="C3" s="218"/>
      <c r="D3" s="218"/>
      <c r="E3" s="66"/>
      <c r="F3" s="67"/>
      <c r="G3" s="68"/>
      <c r="H3" s="64"/>
      <c r="I3" s="68"/>
      <c r="J3" s="68"/>
      <c r="K3" s="68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22.5" customHeight="1">
      <c r="A4" s="64"/>
      <c r="B4" s="175" t="s">
        <v>51</v>
      </c>
      <c r="C4" s="175" t="s">
        <v>52</v>
      </c>
      <c r="D4" s="175"/>
      <c r="E4" s="66"/>
      <c r="F4" s="257"/>
      <c r="G4" s="189"/>
      <c r="H4" s="189"/>
      <c r="I4" s="189"/>
      <c r="J4" s="189"/>
      <c r="K4" s="189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22.5" customHeight="1">
      <c r="A5" s="64"/>
      <c r="B5" s="268" t="s">
        <v>53</v>
      </c>
      <c r="C5" s="189"/>
      <c r="D5" s="189"/>
      <c r="E5" s="189"/>
      <c r="F5" s="189"/>
      <c r="G5" s="68"/>
      <c r="H5" s="64"/>
      <c r="I5" s="68"/>
      <c r="J5" s="68"/>
      <c r="K5" s="68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5.6">
      <c r="A6" s="64"/>
      <c r="B6" s="269" t="s">
        <v>5</v>
      </c>
      <c r="C6" s="218"/>
      <c r="D6" s="218"/>
      <c r="E6" s="218"/>
      <c r="F6" s="218"/>
      <c r="G6" s="218"/>
      <c r="H6" s="218"/>
      <c r="I6" s="218"/>
      <c r="J6" s="218"/>
      <c r="K6" s="219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72" customHeight="1">
      <c r="A7" s="70"/>
      <c r="B7" s="260" t="s">
        <v>54</v>
      </c>
      <c r="C7" s="219"/>
      <c r="D7" s="176" t="s">
        <v>55</v>
      </c>
      <c r="E7" s="176" t="s">
        <v>7</v>
      </c>
      <c r="F7" s="177" t="s">
        <v>56</v>
      </c>
      <c r="G7" s="178" t="s">
        <v>9</v>
      </c>
      <c r="H7" s="71" t="s">
        <v>57</v>
      </c>
      <c r="I7" s="179" t="s">
        <v>58</v>
      </c>
      <c r="J7" s="179" t="s">
        <v>59</v>
      </c>
      <c r="K7" s="179" t="s">
        <v>60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21.75" customHeight="1">
      <c r="A8" s="64"/>
      <c r="B8" s="259" t="s">
        <v>61</v>
      </c>
      <c r="C8" s="270" t="s">
        <v>62</v>
      </c>
      <c r="D8" s="187"/>
      <c r="E8" s="187"/>
      <c r="F8" s="187"/>
      <c r="G8" s="187"/>
      <c r="H8" s="187"/>
      <c r="I8" s="187"/>
      <c r="J8" s="187"/>
      <c r="K8" s="261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</row>
    <row r="9" spans="1:22" ht="21.75" customHeight="1">
      <c r="A9" s="65"/>
      <c r="B9" s="194"/>
      <c r="C9" s="72" t="s">
        <v>63</v>
      </c>
      <c r="D9" s="73">
        <v>47209</v>
      </c>
      <c r="E9" s="74" t="s">
        <v>64</v>
      </c>
      <c r="F9" s="75" t="s">
        <v>65</v>
      </c>
      <c r="G9" s="76">
        <f>'Budget Breakdown'!K97</f>
        <v>297000</v>
      </c>
      <c r="H9" s="77"/>
      <c r="I9" s="76">
        <f t="shared" ref="I9:I15" si="0">G9</f>
        <v>297000</v>
      </c>
      <c r="J9" s="76"/>
      <c r="K9" s="76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</row>
    <row r="10" spans="1:22" ht="21.75" customHeight="1">
      <c r="A10" s="65"/>
      <c r="B10" s="194"/>
      <c r="C10" s="72" t="s">
        <v>63</v>
      </c>
      <c r="D10" s="78">
        <v>43556</v>
      </c>
      <c r="E10" s="74" t="s">
        <v>66</v>
      </c>
      <c r="F10" s="75" t="s">
        <v>67</v>
      </c>
      <c r="G10" s="76">
        <f>'Budget Breakdown'!K98</f>
        <v>85000</v>
      </c>
      <c r="H10" s="77"/>
      <c r="I10" s="76">
        <f t="shared" si="0"/>
        <v>85000</v>
      </c>
      <c r="J10" s="76"/>
      <c r="K10" s="76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22" ht="21.75" customHeight="1">
      <c r="A11" s="65"/>
      <c r="B11" s="194"/>
      <c r="C11" s="72" t="s">
        <v>63</v>
      </c>
      <c r="D11" s="78">
        <v>43556</v>
      </c>
      <c r="E11" s="74" t="s">
        <v>68</v>
      </c>
      <c r="F11" s="75" t="s">
        <v>69</v>
      </c>
      <c r="G11" s="76">
        <f>'Budget Breakdown'!K99</f>
        <v>75500</v>
      </c>
      <c r="H11" s="77"/>
      <c r="I11" s="76">
        <f t="shared" si="0"/>
        <v>75500</v>
      </c>
      <c r="J11" s="76"/>
      <c r="K11" s="76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</row>
    <row r="12" spans="1:22" ht="21.75" customHeight="1">
      <c r="A12" s="65"/>
      <c r="B12" s="194"/>
      <c r="C12" s="72" t="s">
        <v>70</v>
      </c>
      <c r="D12" s="78">
        <v>43556</v>
      </c>
      <c r="E12" s="60" t="s">
        <v>71</v>
      </c>
      <c r="F12" s="75" t="s">
        <v>72</v>
      </c>
      <c r="G12" s="76">
        <f>'Budget Breakdown'!K101</f>
        <v>30000</v>
      </c>
      <c r="H12" s="77"/>
      <c r="I12" s="76">
        <f t="shared" si="0"/>
        <v>30000</v>
      </c>
      <c r="J12" s="76"/>
      <c r="K12" s="76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</row>
    <row r="13" spans="1:22" ht="21.75" customHeight="1">
      <c r="A13" s="65"/>
      <c r="B13" s="194"/>
      <c r="C13" s="72" t="s">
        <v>63</v>
      </c>
      <c r="D13" s="78">
        <v>43556</v>
      </c>
      <c r="E13" s="60" t="s">
        <v>73</v>
      </c>
      <c r="F13" s="75" t="s">
        <v>74</v>
      </c>
      <c r="G13" s="76">
        <f>'Budget Breakdown'!J100</f>
        <v>71000</v>
      </c>
      <c r="H13" s="77"/>
      <c r="I13" s="76">
        <f t="shared" si="0"/>
        <v>71000</v>
      </c>
      <c r="J13" s="76"/>
      <c r="K13" s="76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1:22" ht="21.75" customHeight="1">
      <c r="A14" s="65"/>
      <c r="B14" s="194"/>
      <c r="C14" s="72" t="s">
        <v>75</v>
      </c>
      <c r="D14" s="78">
        <v>43556</v>
      </c>
      <c r="E14" s="60" t="s">
        <v>76</v>
      </c>
      <c r="F14" s="75" t="s">
        <v>77</v>
      </c>
      <c r="G14" s="76">
        <f>'Budget Breakdown'!K104</f>
        <v>504000</v>
      </c>
      <c r="H14" s="77"/>
      <c r="I14" s="76">
        <f t="shared" si="0"/>
        <v>504000</v>
      </c>
      <c r="J14" s="76"/>
      <c r="K14" s="76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</row>
    <row r="15" spans="1:22" ht="21.75" customHeight="1">
      <c r="A15" s="65"/>
      <c r="B15" s="194"/>
      <c r="C15" s="65" t="s">
        <v>78</v>
      </c>
      <c r="D15" s="78">
        <v>43556</v>
      </c>
      <c r="E15" s="60" t="s">
        <v>79</v>
      </c>
      <c r="F15" s="75" t="s">
        <v>80</v>
      </c>
      <c r="G15" s="76">
        <f>'Budget Breakdown'!K72</f>
        <v>64000</v>
      </c>
      <c r="H15" s="79"/>
      <c r="I15" s="80">
        <f t="shared" si="0"/>
        <v>64000</v>
      </c>
      <c r="J15" s="76"/>
      <c r="K15" s="76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</row>
    <row r="16" spans="1:22" ht="21.75" customHeight="1">
      <c r="A16" s="65"/>
      <c r="B16" s="194"/>
      <c r="C16" s="72" t="s">
        <v>63</v>
      </c>
      <c r="D16" s="78">
        <v>43586</v>
      </c>
      <c r="E16" s="60" t="s">
        <v>81</v>
      </c>
      <c r="F16" s="69" t="s">
        <v>82</v>
      </c>
      <c r="G16" s="76">
        <f>'Budget Breakdown'!K118</f>
        <v>405000</v>
      </c>
      <c r="H16" s="65"/>
      <c r="J16" s="76"/>
      <c r="K16" s="76">
        <f t="shared" ref="K16:K23" si="1">G16</f>
        <v>405000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</row>
    <row r="17" spans="1:22" ht="21.75" customHeight="1">
      <c r="A17" s="65"/>
      <c r="B17" s="194"/>
      <c r="C17" s="72" t="s">
        <v>63</v>
      </c>
      <c r="D17" s="78">
        <v>43586</v>
      </c>
      <c r="E17" s="60" t="s">
        <v>83</v>
      </c>
      <c r="F17" s="69" t="s">
        <v>84</v>
      </c>
      <c r="G17" s="76">
        <f>'Budget Breakdown'!K119</f>
        <v>41000</v>
      </c>
      <c r="H17" s="65"/>
      <c r="J17" s="76"/>
      <c r="K17" s="76">
        <f t="shared" si="1"/>
        <v>41000</v>
      </c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</row>
    <row r="18" spans="1:22" ht="21.75" customHeight="1">
      <c r="A18" s="65"/>
      <c r="B18" s="194"/>
      <c r="C18" s="72" t="s">
        <v>63</v>
      </c>
      <c r="D18" s="78">
        <v>43586</v>
      </c>
      <c r="E18" s="60" t="s">
        <v>85</v>
      </c>
      <c r="F18" s="69" t="s">
        <v>86</v>
      </c>
      <c r="G18" s="76">
        <f>'Budget Breakdown'!K120</f>
        <v>90500</v>
      </c>
      <c r="H18" s="65"/>
      <c r="J18" s="76"/>
      <c r="K18" s="76">
        <f t="shared" si="1"/>
        <v>90500</v>
      </c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</row>
    <row r="19" spans="1:22" ht="21.75" customHeight="1">
      <c r="A19" s="65"/>
      <c r="B19" s="194"/>
      <c r="C19" s="72" t="s">
        <v>63</v>
      </c>
      <c r="D19" s="78">
        <v>43586</v>
      </c>
      <c r="E19" s="60" t="s">
        <v>87</v>
      </c>
      <c r="F19" s="69" t="s">
        <v>88</v>
      </c>
      <c r="G19" s="76">
        <f>'Budget Breakdown'!K117</f>
        <v>25000</v>
      </c>
      <c r="H19" s="65"/>
      <c r="J19" s="76"/>
      <c r="K19" s="76">
        <f t="shared" si="1"/>
        <v>25000</v>
      </c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</row>
    <row r="20" spans="1:22" ht="21.75" customHeight="1">
      <c r="A20" s="65"/>
      <c r="B20" s="194"/>
      <c r="C20" s="72" t="s">
        <v>70</v>
      </c>
      <c r="D20" s="78">
        <v>43586</v>
      </c>
      <c r="E20" s="60" t="s">
        <v>89</v>
      </c>
      <c r="F20" s="69" t="s">
        <v>90</v>
      </c>
      <c r="G20" s="76">
        <f>'Budget Breakdown'!K121</f>
        <v>150000</v>
      </c>
      <c r="H20" s="65"/>
      <c r="J20" s="76"/>
      <c r="K20" s="76">
        <f t="shared" si="1"/>
        <v>150000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pans="1:22" ht="21.75" customHeight="1">
      <c r="A21" s="65"/>
      <c r="B21" s="194"/>
      <c r="C21" s="72" t="s">
        <v>70</v>
      </c>
      <c r="D21" s="78">
        <v>43586</v>
      </c>
      <c r="E21" s="60" t="s">
        <v>91</v>
      </c>
      <c r="F21" s="69" t="s">
        <v>92</v>
      </c>
      <c r="G21" s="76">
        <f>'Budget Breakdown'!K122</f>
        <v>60000</v>
      </c>
      <c r="H21" s="65"/>
      <c r="J21" s="76"/>
      <c r="K21" s="76">
        <f t="shared" si="1"/>
        <v>60000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spans="1:22" ht="21.75" customHeight="1">
      <c r="A22" s="65"/>
      <c r="B22" s="194"/>
      <c r="C22" s="72" t="s">
        <v>75</v>
      </c>
      <c r="D22" s="78">
        <v>43586</v>
      </c>
      <c r="E22" s="60" t="s">
        <v>93</v>
      </c>
      <c r="F22" s="69" t="s">
        <v>94</v>
      </c>
      <c r="G22" s="76">
        <f>'Budget Breakdown'!K123</f>
        <v>1848000</v>
      </c>
      <c r="H22" s="65"/>
      <c r="J22" s="76"/>
      <c r="K22" s="76">
        <f t="shared" si="1"/>
        <v>1848000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spans="1:22" ht="21.75" customHeight="1">
      <c r="A23" s="65"/>
      <c r="B23" s="194"/>
      <c r="C23" s="65" t="s">
        <v>78</v>
      </c>
      <c r="D23" s="78">
        <v>43586</v>
      </c>
      <c r="E23" s="60" t="s">
        <v>95</v>
      </c>
      <c r="F23" s="75" t="s">
        <v>96</v>
      </c>
      <c r="G23" s="76">
        <f>'Budget Breakdown'!K124</f>
        <v>2352000</v>
      </c>
      <c r="H23" s="65"/>
      <c r="I23" s="76"/>
      <c r="J23" s="76"/>
      <c r="K23" s="76">
        <f t="shared" si="1"/>
        <v>2352000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</row>
    <row r="24" spans="1:22" ht="21.75" customHeight="1">
      <c r="A24" s="65"/>
      <c r="B24" s="194"/>
      <c r="C24" s="72" t="s">
        <v>63</v>
      </c>
      <c r="D24" s="78">
        <v>43678</v>
      </c>
      <c r="E24" s="60" t="s">
        <v>97</v>
      </c>
      <c r="F24" s="69" t="s">
        <v>98</v>
      </c>
      <c r="G24" s="76">
        <f>'Budget Breakdown'!K145</f>
        <v>59000</v>
      </c>
      <c r="H24" s="65"/>
      <c r="I24" s="76">
        <f t="shared" ref="I24:I44" si="2">G24</f>
        <v>59000</v>
      </c>
      <c r="J24" s="76"/>
      <c r="K24" s="76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</row>
    <row r="25" spans="1:22" ht="21.75" customHeight="1">
      <c r="A25" s="65"/>
      <c r="B25" s="194"/>
      <c r="C25" s="72" t="s">
        <v>63</v>
      </c>
      <c r="D25" s="78">
        <v>43678</v>
      </c>
      <c r="E25" s="60" t="s">
        <v>99</v>
      </c>
      <c r="F25" s="69" t="s">
        <v>100</v>
      </c>
      <c r="G25" s="76">
        <f>'Budget Breakdown'!K146</f>
        <v>100000</v>
      </c>
      <c r="H25" s="65"/>
      <c r="I25" s="76">
        <f t="shared" si="2"/>
        <v>100000</v>
      </c>
      <c r="J25" s="76"/>
      <c r="K25" s="76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</row>
    <row r="26" spans="1:22" ht="21.75" customHeight="1">
      <c r="A26" s="65"/>
      <c r="B26" s="194"/>
      <c r="C26" s="72" t="s">
        <v>63</v>
      </c>
      <c r="D26" s="78">
        <v>43678</v>
      </c>
      <c r="E26" s="60" t="s">
        <v>101</v>
      </c>
      <c r="F26" s="69" t="s">
        <v>102</v>
      </c>
      <c r="G26" s="76">
        <f>'Budget Breakdown'!K147</f>
        <v>255000</v>
      </c>
      <c r="H26" s="65"/>
      <c r="I26" s="76">
        <f t="shared" si="2"/>
        <v>255000</v>
      </c>
      <c r="J26" s="76"/>
      <c r="K26" s="76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</row>
    <row r="27" spans="1:22" ht="21.75" customHeight="1">
      <c r="A27" s="65"/>
      <c r="B27" s="194"/>
      <c r="C27" s="72" t="s">
        <v>63</v>
      </c>
      <c r="D27" s="78">
        <v>43678</v>
      </c>
      <c r="E27" s="60" t="s">
        <v>103</v>
      </c>
      <c r="F27" s="69" t="s">
        <v>104</v>
      </c>
      <c r="G27" s="76">
        <f>'Budget Breakdown'!K148</f>
        <v>170000</v>
      </c>
      <c r="H27" s="65"/>
      <c r="I27" s="76">
        <f t="shared" si="2"/>
        <v>170000</v>
      </c>
      <c r="J27" s="76"/>
      <c r="K27" s="76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</row>
    <row r="28" spans="1:22" ht="21.75" customHeight="1">
      <c r="A28" s="65"/>
      <c r="B28" s="194"/>
      <c r="C28" s="72" t="s">
        <v>63</v>
      </c>
      <c r="D28" s="78">
        <v>43678</v>
      </c>
      <c r="E28" s="60" t="s">
        <v>105</v>
      </c>
      <c r="F28" s="69" t="s">
        <v>102</v>
      </c>
      <c r="G28" s="76">
        <f>'Budget Breakdown'!K149</f>
        <v>255000</v>
      </c>
      <c r="H28" s="65"/>
      <c r="I28" s="76">
        <f t="shared" si="2"/>
        <v>255000</v>
      </c>
      <c r="J28" s="76"/>
      <c r="K28" s="76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</row>
    <row r="29" spans="1:22" ht="21.75" customHeight="1">
      <c r="A29" s="65"/>
      <c r="B29" s="194"/>
      <c r="C29" s="72" t="s">
        <v>63</v>
      </c>
      <c r="D29" s="78">
        <v>43678</v>
      </c>
      <c r="E29" s="60" t="s">
        <v>106</v>
      </c>
      <c r="F29" s="69" t="s">
        <v>107</v>
      </c>
      <c r="G29" s="76">
        <f>'Budget Breakdown'!K144</f>
        <v>79000</v>
      </c>
      <c r="H29" s="65"/>
      <c r="I29" s="76">
        <f t="shared" si="2"/>
        <v>79000</v>
      </c>
      <c r="J29" s="76"/>
      <c r="K29" s="76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</row>
    <row r="30" spans="1:22" ht="21.75" customHeight="1">
      <c r="A30" s="65"/>
      <c r="B30" s="194"/>
      <c r="C30" s="72" t="s">
        <v>75</v>
      </c>
      <c r="D30" s="78">
        <v>43678</v>
      </c>
      <c r="E30" s="60" t="s">
        <v>108</v>
      </c>
      <c r="F30" s="69" t="s">
        <v>109</v>
      </c>
      <c r="G30" s="76">
        <f>'Budget Breakdown'!K151</f>
        <v>1936000</v>
      </c>
      <c r="H30" s="65"/>
      <c r="I30" s="76">
        <f t="shared" si="2"/>
        <v>1936000</v>
      </c>
      <c r="J30" s="76"/>
      <c r="K30" s="76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</row>
    <row r="31" spans="1:22" ht="21.75" customHeight="1">
      <c r="A31" s="65"/>
      <c r="B31" s="194"/>
      <c r="C31" s="72" t="s">
        <v>63</v>
      </c>
      <c r="D31" s="78">
        <v>43739</v>
      </c>
      <c r="E31" s="60" t="s">
        <v>97</v>
      </c>
      <c r="F31" s="69" t="s">
        <v>98</v>
      </c>
      <c r="G31" s="76">
        <f>'Budget Breakdown'!K172</f>
        <v>59000</v>
      </c>
      <c r="H31" s="65"/>
      <c r="I31" s="76">
        <f t="shared" si="2"/>
        <v>59000</v>
      </c>
      <c r="J31" s="76"/>
      <c r="K31" s="76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</row>
    <row r="32" spans="1:22" ht="21.75" customHeight="1">
      <c r="A32" s="65"/>
      <c r="B32" s="194"/>
      <c r="C32" s="72" t="s">
        <v>63</v>
      </c>
      <c r="D32" s="78">
        <v>43739</v>
      </c>
      <c r="E32" s="60" t="s">
        <v>99</v>
      </c>
      <c r="F32" s="69" t="s">
        <v>100</v>
      </c>
      <c r="G32" s="76">
        <f>'Budget Breakdown'!K174</f>
        <v>100000</v>
      </c>
      <c r="H32" s="65"/>
      <c r="I32" s="76">
        <f t="shared" si="2"/>
        <v>100000</v>
      </c>
      <c r="J32" s="76"/>
      <c r="K32" s="76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spans="1:22" ht="21.75" customHeight="1">
      <c r="A33" s="65"/>
      <c r="B33" s="194"/>
      <c r="C33" s="72" t="s">
        <v>63</v>
      </c>
      <c r="D33" s="78">
        <v>43739</v>
      </c>
      <c r="E33" s="60" t="s">
        <v>101</v>
      </c>
      <c r="F33" s="69" t="s">
        <v>102</v>
      </c>
      <c r="G33" s="76">
        <f>'Budget Breakdown'!K175</f>
        <v>255000</v>
      </c>
      <c r="H33" s="65"/>
      <c r="I33" s="76">
        <f t="shared" si="2"/>
        <v>255000</v>
      </c>
      <c r="J33" s="76"/>
      <c r="K33" s="76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</row>
    <row r="34" spans="1:22" ht="21.75" customHeight="1">
      <c r="A34" s="65"/>
      <c r="B34" s="194"/>
      <c r="C34" s="72" t="s">
        <v>63</v>
      </c>
      <c r="D34" s="78">
        <v>43739</v>
      </c>
      <c r="E34" s="60" t="s">
        <v>103</v>
      </c>
      <c r="F34" s="69" t="s">
        <v>104</v>
      </c>
      <c r="G34" s="76">
        <f>'Budget Breakdown'!K176</f>
        <v>170000</v>
      </c>
      <c r="H34" s="65"/>
      <c r="I34" s="76">
        <f t="shared" si="2"/>
        <v>170000</v>
      </c>
      <c r="J34" s="76"/>
      <c r="K34" s="76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spans="1:22" ht="21.75" customHeight="1">
      <c r="A35" s="65"/>
      <c r="B35" s="194"/>
      <c r="C35" s="72" t="s">
        <v>63</v>
      </c>
      <c r="D35" s="78">
        <v>43739</v>
      </c>
      <c r="E35" s="60" t="s">
        <v>105</v>
      </c>
      <c r="F35" s="69" t="s">
        <v>102</v>
      </c>
      <c r="G35" s="76">
        <f>'Budget Breakdown'!K177</f>
        <v>255000</v>
      </c>
      <c r="H35" s="65"/>
      <c r="I35" s="76">
        <f t="shared" si="2"/>
        <v>255000</v>
      </c>
      <c r="J35" s="76"/>
      <c r="K35" s="76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</row>
    <row r="36" spans="1:22" ht="21.75" customHeight="1">
      <c r="A36" s="65"/>
      <c r="B36" s="194"/>
      <c r="C36" s="72" t="s">
        <v>63</v>
      </c>
      <c r="D36" s="78">
        <v>43739</v>
      </c>
      <c r="E36" s="60" t="s">
        <v>106</v>
      </c>
      <c r="F36" s="69" t="s">
        <v>107</v>
      </c>
      <c r="G36" s="76">
        <f>'Budget Breakdown'!K173</f>
        <v>79000</v>
      </c>
      <c r="H36" s="65"/>
      <c r="I36" s="76">
        <f t="shared" si="2"/>
        <v>79000</v>
      </c>
      <c r="J36" s="76"/>
      <c r="K36" s="76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</row>
    <row r="37" spans="1:22" ht="21.75" customHeight="1">
      <c r="A37" s="65"/>
      <c r="B37" s="194"/>
      <c r="C37" s="72" t="s">
        <v>70</v>
      </c>
      <c r="D37" s="78">
        <v>43739</v>
      </c>
      <c r="E37" s="81" t="s">
        <v>110</v>
      </c>
      <c r="F37" s="69" t="s">
        <v>111</v>
      </c>
      <c r="G37" s="76">
        <f>'Budget Breakdown'!K171</f>
        <v>163800</v>
      </c>
      <c r="H37" s="65"/>
      <c r="I37" s="76">
        <f t="shared" si="2"/>
        <v>163800</v>
      </c>
      <c r="J37" s="76"/>
      <c r="K37" s="76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22" ht="21.75" customHeight="1">
      <c r="A38" s="65"/>
      <c r="B38" s="194"/>
      <c r="C38" s="72" t="s">
        <v>63</v>
      </c>
      <c r="D38" s="82">
        <v>43800</v>
      </c>
      <c r="E38" s="74" t="s">
        <v>112</v>
      </c>
      <c r="F38" s="69" t="s">
        <v>113</v>
      </c>
      <c r="G38" s="76">
        <f>'Budget Breakdown'!K201</f>
        <v>300000</v>
      </c>
      <c r="H38" s="65"/>
      <c r="I38" s="76">
        <f t="shared" si="2"/>
        <v>300000</v>
      </c>
      <c r="J38" s="76"/>
      <c r="K38" s="76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</row>
    <row r="39" spans="1:22" ht="21.75" customHeight="1">
      <c r="A39" s="65"/>
      <c r="B39" s="194"/>
      <c r="C39" s="72" t="s">
        <v>63</v>
      </c>
      <c r="D39" s="82">
        <v>43800</v>
      </c>
      <c r="E39" s="74" t="s">
        <v>83</v>
      </c>
      <c r="F39" s="69" t="s">
        <v>114</v>
      </c>
      <c r="G39" s="76">
        <f>'Budget Breakdown'!K202</f>
        <v>58000</v>
      </c>
      <c r="H39" s="65"/>
      <c r="I39" s="76">
        <f t="shared" si="2"/>
        <v>58000</v>
      </c>
      <c r="J39" s="76"/>
      <c r="K39" s="76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22" ht="21.75" customHeight="1">
      <c r="A40" s="65"/>
      <c r="B40" s="194"/>
      <c r="C40" s="72" t="s">
        <v>63</v>
      </c>
      <c r="D40" s="82">
        <v>43800</v>
      </c>
      <c r="E40" s="74" t="s">
        <v>115</v>
      </c>
      <c r="F40" s="69" t="s">
        <v>69</v>
      </c>
      <c r="G40" s="76">
        <f>'Budget Breakdown'!K203</f>
        <v>75000</v>
      </c>
      <c r="H40" s="65"/>
      <c r="I40" s="76">
        <f t="shared" si="2"/>
        <v>75000</v>
      </c>
      <c r="J40" s="76"/>
      <c r="K40" s="76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</row>
    <row r="41" spans="1:22" ht="21.75" customHeight="1">
      <c r="A41" s="65"/>
      <c r="B41" s="194"/>
      <c r="C41" s="72" t="s">
        <v>70</v>
      </c>
      <c r="D41" s="82">
        <v>43800</v>
      </c>
      <c r="E41" s="60" t="s">
        <v>116</v>
      </c>
      <c r="F41" s="69" t="s">
        <v>117</v>
      </c>
      <c r="G41" s="76">
        <f>'Budget Breakdown'!K204</f>
        <v>20000</v>
      </c>
      <c r="H41" s="65"/>
      <c r="I41" s="76">
        <f t="shared" si="2"/>
        <v>20000</v>
      </c>
      <c r="J41" s="76"/>
      <c r="K41" s="76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</row>
    <row r="42" spans="1:22" ht="21.75" customHeight="1">
      <c r="A42" s="65"/>
      <c r="B42" s="194"/>
      <c r="C42" s="72" t="s">
        <v>70</v>
      </c>
      <c r="D42" s="82">
        <v>43800</v>
      </c>
      <c r="E42" s="74" t="s">
        <v>118</v>
      </c>
      <c r="F42" s="69" t="s">
        <v>119</v>
      </c>
      <c r="G42" s="76">
        <f>'Budget Breakdown'!K205</f>
        <v>75000</v>
      </c>
      <c r="H42" s="65"/>
      <c r="I42" s="76">
        <f t="shared" si="2"/>
        <v>75000</v>
      </c>
      <c r="J42" s="76"/>
      <c r="K42" s="76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</row>
    <row r="43" spans="1:22" ht="21.75" customHeight="1">
      <c r="A43" s="65"/>
      <c r="B43" s="194"/>
      <c r="C43" s="72" t="s">
        <v>63</v>
      </c>
      <c r="D43" s="82">
        <v>43800</v>
      </c>
      <c r="E43" s="60" t="s">
        <v>87</v>
      </c>
      <c r="F43" s="69" t="s">
        <v>88</v>
      </c>
      <c r="G43" s="76">
        <f>'Budget Breakdown'!K200</f>
        <v>25000</v>
      </c>
      <c r="H43" s="65"/>
      <c r="I43" s="76">
        <f t="shared" si="2"/>
        <v>25000</v>
      </c>
      <c r="J43" s="76"/>
      <c r="K43" s="76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</row>
    <row r="44" spans="1:22" ht="21.75" customHeight="1">
      <c r="A44" s="65"/>
      <c r="B44" s="194"/>
      <c r="C44" s="72" t="s">
        <v>75</v>
      </c>
      <c r="D44" s="82">
        <v>43800</v>
      </c>
      <c r="E44" s="60" t="s">
        <v>120</v>
      </c>
      <c r="F44" s="69" t="s">
        <v>121</v>
      </c>
      <c r="G44" s="76">
        <f>'Budget Breakdown'!K206</f>
        <v>462000</v>
      </c>
      <c r="H44" s="65"/>
      <c r="I44" s="76">
        <f t="shared" si="2"/>
        <v>462000</v>
      </c>
      <c r="J44" s="76"/>
      <c r="K44" s="76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</row>
    <row r="45" spans="1:22" ht="21.75" customHeight="1">
      <c r="A45" s="65"/>
      <c r="B45" s="194"/>
      <c r="C45" s="65"/>
      <c r="D45" s="65"/>
      <c r="E45" s="60"/>
      <c r="F45" s="69"/>
      <c r="G45" s="76"/>
      <c r="H45" s="65"/>
      <c r="I45" s="76"/>
      <c r="J45" s="76"/>
      <c r="K45" s="76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</row>
    <row r="46" spans="1:22" ht="21.75" customHeight="1">
      <c r="A46" s="65"/>
      <c r="B46" s="194"/>
      <c r="C46" s="65"/>
      <c r="D46" s="65"/>
      <c r="E46" s="60"/>
      <c r="F46" s="69"/>
      <c r="G46" s="76"/>
      <c r="H46" s="65"/>
      <c r="I46" s="76"/>
      <c r="J46" s="76"/>
      <c r="K46" s="76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</row>
    <row r="47" spans="1:22" ht="21.75" customHeight="1">
      <c r="A47" s="65"/>
      <c r="B47" s="194"/>
      <c r="C47" s="65"/>
      <c r="D47" s="65"/>
      <c r="E47" s="60"/>
      <c r="F47" s="69"/>
      <c r="G47" s="76"/>
      <c r="H47" s="65"/>
      <c r="I47" s="76"/>
      <c r="J47" s="76"/>
      <c r="K47" s="76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ht="21.75" customHeight="1">
      <c r="A48" s="65"/>
      <c r="B48" s="194"/>
      <c r="C48" s="83" t="s">
        <v>122</v>
      </c>
      <c r="D48" s="84"/>
      <c r="E48" s="85"/>
      <c r="F48" s="86"/>
      <c r="G48" s="87"/>
      <c r="H48" s="84"/>
      <c r="I48" s="87"/>
      <c r="J48" s="87"/>
      <c r="K48" s="88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1:22" ht="21.75" customHeight="1">
      <c r="A49" s="65"/>
      <c r="B49" s="194"/>
      <c r="C49" s="72" t="s">
        <v>75</v>
      </c>
      <c r="D49" s="78">
        <v>43739</v>
      </c>
      <c r="E49" s="60" t="s">
        <v>123</v>
      </c>
      <c r="F49" s="69" t="s">
        <v>124</v>
      </c>
      <c r="G49" s="76">
        <f>'Budget Breakdown'!K178</f>
        <v>2080000</v>
      </c>
      <c r="H49" s="65"/>
      <c r="I49" s="76"/>
      <c r="J49" s="76"/>
      <c r="K49" s="76">
        <f t="shared" ref="K49:K50" si="3">G49</f>
        <v>2080000</v>
      </c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2" ht="21.75" customHeight="1">
      <c r="A50" s="65"/>
      <c r="B50" s="194"/>
      <c r="C50" s="72" t="s">
        <v>75</v>
      </c>
      <c r="D50" s="78">
        <v>43770</v>
      </c>
      <c r="E50" s="89" t="s">
        <v>125</v>
      </c>
      <c r="F50" s="69" t="s">
        <v>126</v>
      </c>
      <c r="G50" s="76">
        <f>'Budget Breakdown'!K188</f>
        <v>2288000</v>
      </c>
      <c r="H50" s="65"/>
      <c r="I50" s="76"/>
      <c r="J50" s="76"/>
      <c r="K50" s="76">
        <f t="shared" si="3"/>
        <v>2288000</v>
      </c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2" ht="21.75" customHeight="1">
      <c r="A51" s="65"/>
      <c r="B51" s="194"/>
      <c r="C51" s="65"/>
      <c r="D51" s="65"/>
      <c r="E51" s="81"/>
      <c r="F51" s="69"/>
      <c r="G51" s="76"/>
      <c r="H51" s="65"/>
      <c r="I51" s="76"/>
      <c r="J51" s="76"/>
      <c r="K51" s="76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</row>
    <row r="52" spans="1:22" ht="21.75" customHeight="1">
      <c r="A52" s="65"/>
      <c r="B52" s="194"/>
      <c r="C52" s="65"/>
      <c r="D52" s="65"/>
      <c r="E52" s="60"/>
      <c r="F52" s="69"/>
      <c r="G52" s="76"/>
      <c r="H52" s="65"/>
      <c r="I52" s="76"/>
      <c r="J52" s="76"/>
      <c r="K52" s="76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ht="21.75" customHeight="1">
      <c r="A53" s="65"/>
      <c r="B53" s="194"/>
      <c r="C53" s="65"/>
      <c r="D53" s="65"/>
      <c r="E53" s="60"/>
      <c r="F53" s="69"/>
      <c r="G53" s="76"/>
      <c r="H53" s="65"/>
      <c r="I53" s="76"/>
      <c r="J53" s="76"/>
      <c r="K53" s="76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</row>
    <row r="54" spans="1:22" ht="21.75" customHeight="1">
      <c r="A54" s="65"/>
      <c r="B54" s="194"/>
      <c r="C54" s="65"/>
      <c r="D54" s="65"/>
      <c r="E54" s="60"/>
      <c r="F54" s="69"/>
      <c r="G54" s="76"/>
      <c r="H54" s="65"/>
      <c r="I54" s="76"/>
      <c r="J54" s="76"/>
      <c r="K54" s="76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</row>
    <row r="55" spans="1:22" ht="21.75" customHeight="1">
      <c r="A55" s="65"/>
      <c r="B55" s="258" t="s">
        <v>17</v>
      </c>
      <c r="C55" s="214"/>
      <c r="D55" s="214"/>
      <c r="E55" s="214"/>
      <c r="F55" s="215"/>
      <c r="G55" s="76">
        <f>SUM(G9:G54)</f>
        <v>15416800</v>
      </c>
      <c r="H55" s="65"/>
      <c r="I55" s="76">
        <f t="shared" ref="I55:K55" si="4">SUM(I9:I54)</f>
        <v>6077300</v>
      </c>
      <c r="J55" s="76">
        <f t="shared" si="4"/>
        <v>0</v>
      </c>
      <c r="K55" s="76">
        <f t="shared" si="4"/>
        <v>9339500</v>
      </c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</row>
    <row r="56" spans="1:22" ht="21.75" customHeight="1">
      <c r="A56" s="65"/>
      <c r="B56" s="236" t="s">
        <v>18</v>
      </c>
      <c r="C56" s="253" t="s">
        <v>127</v>
      </c>
      <c r="D56" s="254"/>
      <c r="E56" s="254"/>
      <c r="F56" s="254"/>
      <c r="G56" s="254"/>
      <c r="H56" s="254"/>
      <c r="I56" s="254"/>
      <c r="J56" s="254"/>
      <c r="K56" s="25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</row>
    <row r="57" spans="1:22" ht="21.75" customHeight="1">
      <c r="A57" s="65"/>
      <c r="B57" s="194"/>
      <c r="C57" s="90" t="s">
        <v>128</v>
      </c>
      <c r="D57" s="91" t="s">
        <v>129</v>
      </c>
      <c r="E57" s="60" t="s">
        <v>130</v>
      </c>
      <c r="F57" s="69" t="s">
        <v>131</v>
      </c>
      <c r="G57" s="76">
        <f>'Budget Breakdown'!K107</f>
        <v>0</v>
      </c>
      <c r="H57" s="65"/>
      <c r="I57" s="76">
        <f t="shared" ref="I57:I70" si="5">G57</f>
        <v>0</v>
      </c>
      <c r="J57" s="76"/>
      <c r="K57" s="76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</row>
    <row r="58" spans="1:22" ht="21.75" customHeight="1">
      <c r="A58" s="65"/>
      <c r="B58" s="194"/>
      <c r="C58" s="90" t="s">
        <v>128</v>
      </c>
      <c r="D58" s="78">
        <v>43586</v>
      </c>
      <c r="E58" s="60" t="s">
        <v>132</v>
      </c>
      <c r="F58" s="69" t="s">
        <v>133</v>
      </c>
      <c r="G58" s="76">
        <f>'Budget Breakdown'!K125</f>
        <v>200000</v>
      </c>
      <c r="H58" s="65"/>
      <c r="I58" s="76">
        <f t="shared" si="5"/>
        <v>200000</v>
      </c>
      <c r="J58" s="76"/>
      <c r="K58" s="76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</row>
    <row r="59" spans="1:22" ht="21.75" customHeight="1">
      <c r="A59" s="65"/>
      <c r="B59" s="194"/>
      <c r="C59" s="90" t="s">
        <v>128</v>
      </c>
      <c r="D59" s="78">
        <v>43617</v>
      </c>
      <c r="E59" s="60" t="s">
        <v>134</v>
      </c>
      <c r="F59" s="69" t="s">
        <v>135</v>
      </c>
      <c r="G59" s="76">
        <f>'Budget Breakdown'!K131</f>
        <v>170000</v>
      </c>
      <c r="H59" s="65"/>
      <c r="I59" s="76">
        <f t="shared" si="5"/>
        <v>170000</v>
      </c>
      <c r="J59" s="76"/>
      <c r="K59" s="76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</row>
    <row r="60" spans="1:22" ht="21.75" customHeight="1">
      <c r="A60" s="65"/>
      <c r="B60" s="194"/>
      <c r="C60" s="90" t="s">
        <v>136</v>
      </c>
      <c r="D60" s="78">
        <v>43617</v>
      </c>
      <c r="E60" s="60" t="s">
        <v>137</v>
      </c>
      <c r="F60" s="69" t="s">
        <v>138</v>
      </c>
      <c r="G60" s="76">
        <f>'Budget Breakdown'!K130</f>
        <v>200000</v>
      </c>
      <c r="H60" s="65"/>
      <c r="I60" s="76">
        <f t="shared" si="5"/>
        <v>200000</v>
      </c>
      <c r="J60" s="76"/>
      <c r="K60" s="76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</row>
    <row r="61" spans="1:22" ht="21.75" customHeight="1">
      <c r="A61" s="65"/>
      <c r="B61" s="194"/>
      <c r="C61" s="90" t="s">
        <v>136</v>
      </c>
      <c r="D61" s="78">
        <v>43617</v>
      </c>
      <c r="E61" s="60" t="s">
        <v>139</v>
      </c>
      <c r="F61" s="69" t="s">
        <v>138</v>
      </c>
      <c r="G61" s="76">
        <f>'Budget Breakdown'!K133</f>
        <v>200000</v>
      </c>
      <c r="H61" s="65"/>
      <c r="I61" s="76">
        <f t="shared" si="5"/>
        <v>200000</v>
      </c>
      <c r="J61" s="76"/>
      <c r="K61" s="76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</row>
    <row r="62" spans="1:22" ht="21.75" customHeight="1">
      <c r="A62" s="65"/>
      <c r="B62" s="194"/>
      <c r="C62" s="90" t="s">
        <v>128</v>
      </c>
      <c r="D62" s="78">
        <v>43678</v>
      </c>
      <c r="E62" s="60" t="s">
        <v>140</v>
      </c>
      <c r="F62" s="69" t="s">
        <v>141</v>
      </c>
      <c r="G62" s="92">
        <v>0</v>
      </c>
      <c r="H62" s="65"/>
      <c r="I62" s="92">
        <f t="shared" si="5"/>
        <v>0</v>
      </c>
      <c r="J62" s="76"/>
      <c r="K62" s="76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</row>
    <row r="63" spans="1:22" ht="21.75" customHeight="1">
      <c r="A63" s="65"/>
      <c r="B63" s="194"/>
      <c r="C63" s="90" t="s">
        <v>128</v>
      </c>
      <c r="D63" s="78">
        <v>43678</v>
      </c>
      <c r="E63" s="60" t="s">
        <v>142</v>
      </c>
      <c r="F63" s="69" t="s">
        <v>143</v>
      </c>
      <c r="G63" s="92">
        <f>'Budget Breakdown'!K158</f>
        <v>0</v>
      </c>
      <c r="H63" s="65"/>
      <c r="I63" s="92">
        <f t="shared" si="5"/>
        <v>0</v>
      </c>
      <c r="J63" s="76"/>
      <c r="K63" s="76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</row>
    <row r="64" spans="1:22" ht="21.75" customHeight="1">
      <c r="A64" s="65"/>
      <c r="B64" s="194"/>
      <c r="C64" s="90" t="s">
        <v>136</v>
      </c>
      <c r="D64" s="78">
        <v>43678</v>
      </c>
      <c r="E64" s="60" t="s">
        <v>144</v>
      </c>
      <c r="F64" s="69" t="s">
        <v>145</v>
      </c>
      <c r="G64" s="76">
        <f>'Budget Breakdown'!J157</f>
        <v>400000</v>
      </c>
      <c r="H64" s="65"/>
      <c r="I64" s="93">
        <f t="shared" si="5"/>
        <v>400000</v>
      </c>
      <c r="J64" s="76"/>
      <c r="K64" s="76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</row>
    <row r="65" spans="1:22" ht="21.75" customHeight="1">
      <c r="A65" s="65"/>
      <c r="B65" s="194"/>
      <c r="C65" s="90" t="s">
        <v>136</v>
      </c>
      <c r="D65" s="78">
        <v>43678</v>
      </c>
      <c r="E65" s="60" t="s">
        <v>146</v>
      </c>
      <c r="F65" s="69" t="s">
        <v>147</v>
      </c>
      <c r="G65" s="92">
        <f>'Budget Breakdown'!J160</f>
        <v>0</v>
      </c>
      <c r="H65" s="65"/>
      <c r="I65" s="92">
        <f t="shared" si="5"/>
        <v>0</v>
      </c>
      <c r="J65" s="76"/>
      <c r="K65" s="76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</row>
    <row r="66" spans="1:22" ht="21.75" customHeight="1">
      <c r="A66" s="65"/>
      <c r="B66" s="194"/>
      <c r="C66" s="90" t="s">
        <v>128</v>
      </c>
      <c r="D66" s="78">
        <v>43739</v>
      </c>
      <c r="E66" s="60" t="s">
        <v>148</v>
      </c>
      <c r="F66" s="69" t="s">
        <v>141</v>
      </c>
      <c r="G66" s="92">
        <f>'Budget Breakdown'!K180</f>
        <v>0</v>
      </c>
      <c r="H66" s="65"/>
      <c r="I66" s="92">
        <f t="shared" si="5"/>
        <v>0</v>
      </c>
      <c r="J66" s="76"/>
      <c r="K66" s="76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</row>
    <row r="67" spans="1:22" ht="21.75" customHeight="1">
      <c r="A67" s="65"/>
      <c r="B67" s="194"/>
      <c r="C67" s="90" t="s">
        <v>136</v>
      </c>
      <c r="D67" s="78">
        <v>43770</v>
      </c>
      <c r="E67" s="60" t="s">
        <v>149</v>
      </c>
      <c r="F67" s="69" t="s">
        <v>150</v>
      </c>
      <c r="G67" s="76">
        <f>'Budget Breakdown'!K184</f>
        <v>400000</v>
      </c>
      <c r="H67" s="65"/>
      <c r="I67" s="93">
        <f t="shared" si="5"/>
        <v>400000</v>
      </c>
      <c r="J67" s="76"/>
      <c r="K67" s="76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</row>
    <row r="68" spans="1:22" ht="21.75" customHeight="1">
      <c r="A68" s="65"/>
      <c r="B68" s="194"/>
      <c r="C68" s="90" t="s">
        <v>128</v>
      </c>
      <c r="D68" s="78">
        <v>43800</v>
      </c>
      <c r="E68" s="60" t="s">
        <v>151</v>
      </c>
      <c r="F68" s="69" t="s">
        <v>152</v>
      </c>
      <c r="G68" s="76">
        <f>'Budget Breakdown'!K213</f>
        <v>840000</v>
      </c>
      <c r="H68" s="65"/>
      <c r="I68" s="93">
        <f t="shared" si="5"/>
        <v>840000</v>
      </c>
      <c r="J68" s="76"/>
      <c r="K68" s="76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</row>
    <row r="69" spans="1:22" ht="21.75" customHeight="1">
      <c r="A69" s="65"/>
      <c r="B69" s="194"/>
      <c r="C69" s="90" t="s">
        <v>136</v>
      </c>
      <c r="D69" s="78">
        <v>43800</v>
      </c>
      <c r="E69" s="60" t="s">
        <v>153</v>
      </c>
      <c r="F69" s="69" t="s">
        <v>150</v>
      </c>
      <c r="G69" s="76">
        <f>'Budget Breakdown'!K212</f>
        <v>400000</v>
      </c>
      <c r="H69" s="65"/>
      <c r="I69" s="93">
        <f t="shared" si="5"/>
        <v>400000</v>
      </c>
      <c r="J69" s="76"/>
      <c r="K69" s="76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</row>
    <row r="70" spans="1:22" ht="21.75" customHeight="1">
      <c r="A70" s="65"/>
      <c r="B70" s="194"/>
      <c r="C70" s="90" t="s">
        <v>136</v>
      </c>
      <c r="D70" s="78">
        <v>43800</v>
      </c>
      <c r="E70" s="60" t="s">
        <v>154</v>
      </c>
      <c r="F70" s="69" t="s">
        <v>150</v>
      </c>
      <c r="G70" s="76">
        <f>'Budget Breakdown'!K215</f>
        <v>400000</v>
      </c>
      <c r="H70" s="65"/>
      <c r="I70" s="93">
        <f t="shared" si="5"/>
        <v>400000</v>
      </c>
      <c r="J70" s="76"/>
      <c r="K70" s="76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</row>
    <row r="71" spans="1:22" ht="21.75" customHeight="1">
      <c r="A71" s="65"/>
      <c r="B71" s="194"/>
      <c r="C71" s="65"/>
      <c r="D71" s="65"/>
      <c r="E71" s="60"/>
      <c r="F71" s="69"/>
      <c r="G71" s="76"/>
      <c r="H71" s="65"/>
      <c r="I71" s="76"/>
      <c r="J71" s="76"/>
      <c r="K71" s="76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</row>
    <row r="72" spans="1:22" ht="21.75" customHeight="1">
      <c r="A72" s="65"/>
      <c r="B72" s="194"/>
      <c r="C72" s="65"/>
      <c r="D72" s="65"/>
      <c r="E72" s="60"/>
      <c r="F72" s="69"/>
      <c r="G72" s="76"/>
      <c r="H72" s="65"/>
      <c r="I72" s="76"/>
      <c r="J72" s="76"/>
      <c r="K72" s="76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</row>
    <row r="73" spans="1:22" ht="21.75" customHeight="1">
      <c r="A73" s="65"/>
      <c r="B73" s="194"/>
      <c r="C73" s="65"/>
      <c r="D73" s="65"/>
      <c r="E73" s="60"/>
      <c r="F73" s="69"/>
      <c r="G73" s="76"/>
      <c r="H73" s="65"/>
      <c r="I73" s="76"/>
      <c r="J73" s="76"/>
      <c r="K73" s="76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</row>
    <row r="74" spans="1:22" ht="21.75" customHeight="1">
      <c r="A74" s="65"/>
      <c r="B74" s="194"/>
      <c r="C74" s="65"/>
      <c r="D74" s="65"/>
      <c r="E74" s="60"/>
      <c r="F74" s="69"/>
      <c r="G74" s="76"/>
      <c r="H74" s="65"/>
      <c r="I74" s="76"/>
      <c r="J74" s="76"/>
      <c r="K74" s="76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</row>
    <row r="75" spans="1:22" ht="21.75" customHeight="1">
      <c r="A75" s="65"/>
      <c r="B75" s="194"/>
      <c r="C75" s="83" t="s">
        <v>155</v>
      </c>
      <c r="D75" s="84"/>
      <c r="E75" s="85"/>
      <c r="F75" s="86"/>
      <c r="G75" s="87"/>
      <c r="H75" s="84"/>
      <c r="I75" s="87"/>
      <c r="J75" s="87"/>
      <c r="K75" s="88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</row>
    <row r="76" spans="1:22" ht="21.75" customHeight="1">
      <c r="A76" s="65"/>
      <c r="B76" s="194"/>
      <c r="C76" s="65" t="s">
        <v>156</v>
      </c>
      <c r="D76" s="78">
        <v>43617</v>
      </c>
      <c r="E76" s="60" t="s">
        <v>157</v>
      </c>
      <c r="F76" s="69" t="s">
        <v>158</v>
      </c>
      <c r="G76" s="92">
        <v>0</v>
      </c>
      <c r="H76" s="65"/>
      <c r="I76" s="76"/>
      <c r="J76" s="76"/>
      <c r="K76" s="92">
        <f t="shared" ref="K76:K86" si="6">G76</f>
        <v>0</v>
      </c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</row>
    <row r="77" spans="1:22" ht="21.75" customHeight="1">
      <c r="A77" s="65"/>
      <c r="B77" s="194"/>
      <c r="C77" s="65" t="s">
        <v>159</v>
      </c>
      <c r="D77" s="78">
        <v>43617</v>
      </c>
      <c r="E77" s="60" t="s">
        <v>157</v>
      </c>
      <c r="F77" s="69" t="s">
        <v>160</v>
      </c>
      <c r="G77" s="92">
        <v>0</v>
      </c>
      <c r="H77" s="65"/>
      <c r="I77" s="76"/>
      <c r="J77" s="76"/>
      <c r="K77" s="92">
        <f t="shared" si="6"/>
        <v>0</v>
      </c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</row>
    <row r="78" spans="1:22" ht="21.75" customHeight="1">
      <c r="A78" s="65"/>
      <c r="B78" s="194"/>
      <c r="C78" s="65" t="s">
        <v>156</v>
      </c>
      <c r="D78" s="78">
        <v>43678</v>
      </c>
      <c r="E78" s="60" t="s">
        <v>161</v>
      </c>
      <c r="F78" s="69" t="s">
        <v>158</v>
      </c>
      <c r="G78" s="92">
        <f>'Budget Breakdown'!J161</f>
        <v>100000</v>
      </c>
      <c r="H78" s="65"/>
      <c r="I78" s="76"/>
      <c r="J78" s="76"/>
      <c r="K78" s="92">
        <f t="shared" si="6"/>
        <v>100000</v>
      </c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</row>
    <row r="79" spans="1:22" ht="21.75" customHeight="1">
      <c r="A79" s="65"/>
      <c r="B79" s="194"/>
      <c r="C79" s="65" t="s">
        <v>159</v>
      </c>
      <c r="D79" s="78">
        <v>43678</v>
      </c>
      <c r="E79" s="60" t="s">
        <v>161</v>
      </c>
      <c r="F79" s="69" t="s">
        <v>160</v>
      </c>
      <c r="G79" s="92">
        <f>'Budget Breakdown'!J162</f>
        <v>50000</v>
      </c>
      <c r="H79" s="65"/>
      <c r="I79" s="76"/>
      <c r="J79" s="76"/>
      <c r="K79" s="92">
        <f t="shared" si="6"/>
        <v>50000</v>
      </c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</row>
    <row r="80" spans="1:22" ht="21.75" customHeight="1">
      <c r="A80" s="65"/>
      <c r="B80" s="194"/>
      <c r="C80" s="90" t="s">
        <v>128</v>
      </c>
      <c r="D80" s="78">
        <v>43770</v>
      </c>
      <c r="E80" s="60" t="s">
        <v>162</v>
      </c>
      <c r="F80" s="69" t="s">
        <v>163</v>
      </c>
      <c r="G80" s="92">
        <f>'Budget Breakdown'!K185</f>
        <v>0</v>
      </c>
      <c r="H80" s="65"/>
      <c r="I80" s="76"/>
      <c r="J80" s="76"/>
      <c r="K80" s="92">
        <f t="shared" si="6"/>
        <v>0</v>
      </c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</row>
    <row r="81" spans="1:22" ht="21.75" customHeight="1">
      <c r="A81" s="65"/>
      <c r="B81" s="194"/>
      <c r="C81" s="90" t="s">
        <v>136</v>
      </c>
      <c r="D81" s="78">
        <v>43770</v>
      </c>
      <c r="E81" s="60" t="s">
        <v>164</v>
      </c>
      <c r="F81" s="69" t="s">
        <v>163</v>
      </c>
      <c r="G81" s="92">
        <f>'Budget Breakdown'!K187</f>
        <v>0</v>
      </c>
      <c r="H81" s="65"/>
      <c r="I81" s="76"/>
      <c r="J81" s="76"/>
      <c r="K81" s="92">
        <f t="shared" si="6"/>
        <v>0</v>
      </c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</row>
    <row r="82" spans="1:22" ht="21.75" customHeight="1">
      <c r="A82" s="65"/>
      <c r="B82" s="194"/>
      <c r="C82" s="65" t="s">
        <v>156</v>
      </c>
      <c r="D82" s="78">
        <v>43770</v>
      </c>
      <c r="E82" s="60" t="s">
        <v>165</v>
      </c>
      <c r="F82" s="69" t="s">
        <v>158</v>
      </c>
      <c r="G82" s="92">
        <f>'Budget Breakdown'!K190</f>
        <v>5600000</v>
      </c>
      <c r="H82" s="65"/>
      <c r="I82" s="76"/>
      <c r="J82" s="76"/>
      <c r="K82" s="92">
        <f t="shared" si="6"/>
        <v>5600000</v>
      </c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</row>
    <row r="83" spans="1:22" ht="21.75" customHeight="1">
      <c r="A83" s="65"/>
      <c r="B83" s="194"/>
      <c r="C83" s="65" t="s">
        <v>159</v>
      </c>
      <c r="D83" s="78">
        <v>43770</v>
      </c>
      <c r="E83" s="60" t="s">
        <v>165</v>
      </c>
      <c r="F83" s="69" t="s">
        <v>160</v>
      </c>
      <c r="G83" s="92">
        <f>'Budget Breakdown'!K191</f>
        <v>1000000</v>
      </c>
      <c r="H83" s="65"/>
      <c r="I83" s="76"/>
      <c r="J83" s="76"/>
      <c r="K83" s="92">
        <f t="shared" si="6"/>
        <v>1000000</v>
      </c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</row>
    <row r="84" spans="1:22" ht="21.75" customHeight="1">
      <c r="A84" s="65"/>
      <c r="B84" s="194"/>
      <c r="C84" s="65" t="s">
        <v>166</v>
      </c>
      <c r="D84" s="78">
        <v>43800</v>
      </c>
      <c r="E84" s="60" t="s">
        <v>167</v>
      </c>
      <c r="F84" s="69" t="s">
        <v>168</v>
      </c>
      <c r="G84" s="93">
        <f>'Budget Breakdown'!K208</f>
        <v>200000</v>
      </c>
      <c r="H84" s="65"/>
      <c r="I84" s="76"/>
      <c r="J84" s="76"/>
      <c r="K84" s="93">
        <f t="shared" si="6"/>
        <v>200000</v>
      </c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</row>
    <row r="85" spans="1:22" ht="21.75" customHeight="1">
      <c r="A85" s="65"/>
      <c r="B85" s="194"/>
      <c r="C85" s="65" t="s">
        <v>156</v>
      </c>
      <c r="D85" s="78">
        <v>43800</v>
      </c>
      <c r="E85" s="60" t="s">
        <v>169</v>
      </c>
      <c r="F85" s="69" t="s">
        <v>158</v>
      </c>
      <c r="G85" s="92">
        <f>'Budget Breakdown'!K216</f>
        <v>2800000</v>
      </c>
      <c r="H85" s="65"/>
      <c r="I85" s="76"/>
      <c r="J85" s="76"/>
      <c r="K85" s="92">
        <f t="shared" si="6"/>
        <v>2800000</v>
      </c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</row>
    <row r="86" spans="1:22" ht="21.75" customHeight="1">
      <c r="A86" s="65"/>
      <c r="B86" s="194"/>
      <c r="C86" s="65" t="s">
        <v>159</v>
      </c>
      <c r="D86" s="78">
        <v>43800</v>
      </c>
      <c r="E86" s="60" t="s">
        <v>169</v>
      </c>
      <c r="F86" s="69" t="s">
        <v>160</v>
      </c>
      <c r="G86" s="92">
        <f>'Budget Breakdown'!K217</f>
        <v>750000</v>
      </c>
      <c r="H86" s="65"/>
      <c r="I86" s="76"/>
      <c r="J86" s="76"/>
      <c r="K86" s="92">
        <f t="shared" si="6"/>
        <v>750000</v>
      </c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</row>
    <row r="87" spans="1:22" ht="21.75" customHeight="1">
      <c r="A87" s="65"/>
      <c r="B87" s="194"/>
      <c r="C87" s="65"/>
      <c r="D87" s="65"/>
      <c r="E87" s="60"/>
      <c r="F87" s="69"/>
      <c r="G87" s="76"/>
      <c r="H87" s="65"/>
      <c r="I87" s="76"/>
      <c r="J87" s="76"/>
      <c r="K87" s="76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</row>
    <row r="88" spans="1:22" ht="21.75" customHeight="1">
      <c r="A88" s="65"/>
      <c r="B88" s="194"/>
      <c r="C88" s="65"/>
      <c r="D88" s="65"/>
      <c r="E88" s="60"/>
      <c r="F88" s="69"/>
      <c r="G88" s="76"/>
      <c r="H88" s="65"/>
      <c r="I88" s="76"/>
      <c r="J88" s="76"/>
      <c r="K88" s="76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</row>
    <row r="89" spans="1:22" ht="21.75" customHeight="1">
      <c r="A89" s="65"/>
      <c r="B89" s="213" t="s">
        <v>20</v>
      </c>
      <c r="C89" s="214"/>
      <c r="D89" s="214"/>
      <c r="E89" s="214"/>
      <c r="F89" s="215"/>
      <c r="G89" s="76">
        <f>SUM(G57:G88)</f>
        <v>13710000</v>
      </c>
      <c r="H89" s="65"/>
      <c r="I89" s="76">
        <f t="shared" ref="I89:K89" si="7">SUM(I57:I88)</f>
        <v>3210000</v>
      </c>
      <c r="J89" s="76">
        <f t="shared" si="7"/>
        <v>0</v>
      </c>
      <c r="K89" s="76">
        <f t="shared" si="7"/>
        <v>10500000</v>
      </c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</row>
    <row r="90" spans="1:22" ht="21.75" customHeight="1">
      <c r="A90" s="65"/>
      <c r="B90" s="236" t="s">
        <v>21</v>
      </c>
      <c r="C90" s="253" t="s">
        <v>170</v>
      </c>
      <c r="D90" s="254"/>
      <c r="E90" s="254"/>
      <c r="F90" s="254"/>
      <c r="G90" s="254"/>
      <c r="H90" s="254"/>
      <c r="I90" s="254"/>
      <c r="J90" s="254"/>
      <c r="K90" s="25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</row>
    <row r="91" spans="1:22" ht="21.75" customHeight="1">
      <c r="A91" s="65"/>
      <c r="B91" s="194"/>
      <c r="C91" s="65"/>
      <c r="D91" s="65"/>
      <c r="E91" s="60"/>
      <c r="F91" s="69"/>
      <c r="G91" s="76"/>
      <c r="H91" s="65"/>
      <c r="I91" s="76"/>
      <c r="J91" s="76"/>
      <c r="K91" s="76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</row>
    <row r="92" spans="1:22" ht="21.75" customHeight="1">
      <c r="A92" s="65"/>
      <c r="B92" s="194"/>
      <c r="C92" s="65"/>
      <c r="D92" s="65"/>
      <c r="E92" s="60"/>
      <c r="F92" s="69"/>
      <c r="G92" s="76"/>
      <c r="H92" s="65"/>
      <c r="I92" s="76"/>
      <c r="J92" s="76"/>
      <c r="K92" s="76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21.75" customHeight="1">
      <c r="A93" s="65"/>
      <c r="B93" s="194"/>
      <c r="C93" s="65"/>
      <c r="D93" s="65"/>
      <c r="E93" s="60"/>
      <c r="F93" s="69"/>
      <c r="G93" s="76"/>
      <c r="H93" s="65"/>
      <c r="I93" s="76"/>
      <c r="J93" s="76"/>
      <c r="K93" s="76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1.75" customHeight="1">
      <c r="A94" s="65"/>
      <c r="B94" s="194"/>
      <c r="C94" s="65"/>
      <c r="D94" s="65"/>
      <c r="E94" s="60"/>
      <c r="F94" s="69"/>
      <c r="G94" s="76"/>
      <c r="H94" s="65"/>
      <c r="I94" s="76"/>
      <c r="J94" s="76"/>
      <c r="K94" s="76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</row>
    <row r="95" spans="1:22" ht="21.75" customHeight="1">
      <c r="A95" s="65"/>
      <c r="B95" s="194"/>
      <c r="C95" s="65"/>
      <c r="D95" s="65"/>
      <c r="E95" s="60"/>
      <c r="F95" s="69"/>
      <c r="G95" s="76"/>
      <c r="H95" s="65"/>
      <c r="I95" s="76"/>
      <c r="J95" s="76"/>
      <c r="K95" s="76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</row>
    <row r="96" spans="1:22" ht="21.75" customHeight="1">
      <c r="A96" s="65"/>
      <c r="B96" s="194"/>
      <c r="C96" s="65"/>
      <c r="D96" s="65"/>
      <c r="E96" s="60"/>
      <c r="F96" s="69"/>
      <c r="G96" s="76"/>
      <c r="H96" s="65"/>
      <c r="I96" s="76"/>
      <c r="J96" s="76"/>
      <c r="K96" s="76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</row>
    <row r="97" spans="1:22" ht="21.75" customHeight="1">
      <c r="A97" s="65"/>
      <c r="B97" s="194"/>
      <c r="C97" s="65"/>
      <c r="D97" s="65"/>
      <c r="E97" s="60"/>
      <c r="F97" s="69"/>
      <c r="G97" s="76"/>
      <c r="H97" s="65"/>
      <c r="I97" s="76"/>
      <c r="J97" s="76"/>
      <c r="K97" s="76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</row>
    <row r="98" spans="1:22" ht="21.75" customHeight="1">
      <c r="A98" s="65"/>
      <c r="B98" s="194"/>
      <c r="C98" s="83" t="s">
        <v>171</v>
      </c>
      <c r="D98" s="84"/>
      <c r="E98" s="85"/>
      <c r="F98" s="86"/>
      <c r="G98" s="87"/>
      <c r="H98" s="84"/>
      <c r="I98" s="87"/>
      <c r="J98" s="87"/>
      <c r="K98" s="88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</row>
    <row r="99" spans="1:22" ht="21.75" customHeight="1">
      <c r="A99" s="65"/>
      <c r="B99" s="194"/>
      <c r="C99" s="65"/>
      <c r="D99" s="65"/>
      <c r="E99" s="60"/>
      <c r="F99" s="69"/>
      <c r="G99" s="76"/>
      <c r="H99" s="65"/>
      <c r="I99" s="76"/>
      <c r="J99" s="76"/>
      <c r="K99" s="76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</row>
    <row r="100" spans="1:22" ht="21.75" customHeight="1">
      <c r="A100" s="65"/>
      <c r="B100" s="194"/>
      <c r="C100" s="65"/>
      <c r="D100" s="65"/>
      <c r="E100" s="60"/>
      <c r="F100" s="69"/>
      <c r="G100" s="76"/>
      <c r="H100" s="65"/>
      <c r="I100" s="76"/>
      <c r="J100" s="76"/>
      <c r="K100" s="76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</row>
    <row r="101" spans="1:22" ht="21.75" customHeight="1">
      <c r="A101" s="65"/>
      <c r="B101" s="194"/>
      <c r="C101" s="65"/>
      <c r="D101" s="65"/>
      <c r="E101" s="60"/>
      <c r="F101" s="69"/>
      <c r="G101" s="76"/>
      <c r="H101" s="65"/>
      <c r="I101" s="76"/>
      <c r="J101" s="76"/>
      <c r="K101" s="76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</row>
    <row r="102" spans="1:22" ht="21.75" customHeight="1">
      <c r="A102" s="65"/>
      <c r="B102" s="213" t="s">
        <v>23</v>
      </c>
      <c r="C102" s="214"/>
      <c r="D102" s="214"/>
      <c r="E102" s="214"/>
      <c r="F102" s="215"/>
      <c r="G102" s="76">
        <f>SUM(G91:G101)</f>
        <v>0</v>
      </c>
      <c r="H102" s="65"/>
      <c r="I102" s="76">
        <f t="shared" ref="I102:K102" si="8">SUM(I91:I101)</f>
        <v>0</v>
      </c>
      <c r="J102" s="76">
        <f t="shared" si="8"/>
        <v>0</v>
      </c>
      <c r="K102" s="76">
        <f t="shared" si="8"/>
        <v>0</v>
      </c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</row>
    <row r="103" spans="1:22" ht="21.75" customHeight="1">
      <c r="A103" s="65"/>
      <c r="B103" s="236" t="s">
        <v>24</v>
      </c>
      <c r="C103" s="253" t="s">
        <v>172</v>
      </c>
      <c r="D103" s="254"/>
      <c r="E103" s="254"/>
      <c r="F103" s="254"/>
      <c r="G103" s="254"/>
      <c r="H103" s="254"/>
      <c r="I103" s="254"/>
      <c r="J103" s="254"/>
      <c r="K103" s="25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</row>
    <row r="104" spans="1:22" ht="21.75" customHeight="1">
      <c r="A104" s="65"/>
      <c r="B104" s="194"/>
      <c r="C104" s="90" t="s">
        <v>173</v>
      </c>
      <c r="D104" s="78">
        <v>43617</v>
      </c>
      <c r="E104" s="60" t="s">
        <v>174</v>
      </c>
      <c r="F104" s="69" t="s">
        <v>175</v>
      </c>
      <c r="G104" s="76">
        <f>'Budget Breakdown'!K132</f>
        <v>85000</v>
      </c>
      <c r="H104" s="65"/>
      <c r="I104" s="76">
        <f t="shared" ref="I104:I106" si="9">G104</f>
        <v>85000</v>
      </c>
      <c r="J104" s="76"/>
      <c r="K104" s="76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</row>
    <row r="105" spans="1:22" ht="21.75" customHeight="1">
      <c r="A105" s="65"/>
      <c r="B105" s="194"/>
      <c r="C105" s="90" t="s">
        <v>173</v>
      </c>
      <c r="D105" s="78">
        <v>43678</v>
      </c>
      <c r="E105" s="60" t="s">
        <v>176</v>
      </c>
      <c r="F105" s="69" t="s">
        <v>177</v>
      </c>
      <c r="G105" s="76">
        <f>'Budget Breakdown'!K159</f>
        <v>170000</v>
      </c>
      <c r="H105" s="65"/>
      <c r="I105" s="76">
        <f t="shared" si="9"/>
        <v>170000</v>
      </c>
      <c r="J105" s="76"/>
      <c r="K105" s="76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</row>
    <row r="106" spans="1:22" ht="21.75" customHeight="1">
      <c r="A106" s="65"/>
      <c r="B106" s="194"/>
      <c r="C106" s="90" t="s">
        <v>173</v>
      </c>
      <c r="D106" s="78">
        <v>43800</v>
      </c>
      <c r="E106" s="60" t="s">
        <v>178</v>
      </c>
      <c r="F106" s="69" t="s">
        <v>177</v>
      </c>
      <c r="G106" s="76">
        <f>'Budget Breakdown'!K214</f>
        <v>170000</v>
      </c>
      <c r="H106" s="65"/>
      <c r="I106" s="76">
        <f t="shared" si="9"/>
        <v>170000</v>
      </c>
      <c r="J106" s="76"/>
      <c r="K106" s="76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</row>
    <row r="107" spans="1:22" ht="21.75" customHeight="1">
      <c r="A107" s="65"/>
      <c r="B107" s="194"/>
      <c r="C107" s="65"/>
      <c r="D107" s="65"/>
      <c r="E107" s="60"/>
      <c r="F107" s="69"/>
      <c r="G107" s="76"/>
      <c r="H107" s="65"/>
      <c r="I107" s="76"/>
      <c r="J107" s="76"/>
      <c r="K107" s="76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</row>
    <row r="108" spans="1:22" ht="21.75" customHeight="1">
      <c r="A108" s="65"/>
      <c r="B108" s="194"/>
      <c r="C108" s="65"/>
      <c r="D108" s="65"/>
      <c r="E108" s="60"/>
      <c r="F108" s="69"/>
      <c r="G108" s="76"/>
      <c r="H108" s="65"/>
      <c r="I108" s="76"/>
      <c r="J108" s="76"/>
      <c r="K108" s="76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</row>
    <row r="109" spans="1:22" ht="21.75" customHeight="1">
      <c r="A109" s="65"/>
      <c r="B109" s="194"/>
      <c r="C109" s="94" t="s">
        <v>179</v>
      </c>
      <c r="D109" s="95"/>
      <c r="E109" s="96"/>
      <c r="F109" s="97"/>
      <c r="G109" s="98"/>
      <c r="H109" s="95"/>
      <c r="I109" s="98"/>
      <c r="J109" s="98"/>
      <c r="K109" s="99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</row>
    <row r="110" spans="1:22" ht="21.75" customHeight="1">
      <c r="A110" s="65"/>
      <c r="B110" s="194"/>
      <c r="C110" s="90" t="s">
        <v>173</v>
      </c>
      <c r="D110" s="78">
        <v>43770</v>
      </c>
      <c r="E110" s="60" t="s">
        <v>180</v>
      </c>
      <c r="F110" s="69" t="s">
        <v>177</v>
      </c>
      <c r="G110" s="76">
        <f>'Budget Breakdown'!K186</f>
        <v>170000</v>
      </c>
      <c r="H110" s="65"/>
      <c r="I110" s="76"/>
      <c r="J110" s="76"/>
      <c r="K110" s="76">
        <f>G110</f>
        <v>170000</v>
      </c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</row>
    <row r="111" spans="1:22" ht="21.75" customHeight="1">
      <c r="A111" s="65"/>
      <c r="B111" s="194"/>
      <c r="C111" s="65"/>
      <c r="D111" s="65"/>
      <c r="E111" s="60"/>
      <c r="F111" s="69"/>
      <c r="G111" s="76"/>
      <c r="H111" s="65"/>
      <c r="I111" s="76"/>
      <c r="J111" s="76"/>
      <c r="K111" s="76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</row>
    <row r="112" spans="1:22" ht="21.75" customHeight="1">
      <c r="A112" s="65"/>
      <c r="B112" s="194"/>
      <c r="C112" s="65"/>
      <c r="D112" s="65"/>
      <c r="E112" s="60"/>
      <c r="F112" s="69"/>
      <c r="G112" s="76"/>
      <c r="H112" s="65"/>
      <c r="I112" s="76"/>
      <c r="J112" s="76"/>
      <c r="K112" s="76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</row>
    <row r="113" spans="1:22" ht="21.75" customHeight="1">
      <c r="A113" s="65"/>
      <c r="B113" s="213" t="s">
        <v>26</v>
      </c>
      <c r="C113" s="214"/>
      <c r="D113" s="214"/>
      <c r="E113" s="214"/>
      <c r="F113" s="215"/>
      <c r="G113" s="76">
        <f>SUM(G104:G112)</f>
        <v>595000</v>
      </c>
      <c r="H113" s="65"/>
      <c r="I113" s="76">
        <f t="shared" ref="I113:K113" si="10">SUM(I104:I112)</f>
        <v>425000</v>
      </c>
      <c r="J113" s="76">
        <f t="shared" si="10"/>
        <v>0</v>
      </c>
      <c r="K113" s="76">
        <f t="shared" si="10"/>
        <v>170000</v>
      </c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</row>
    <row r="114" spans="1:22" ht="21.75" customHeight="1">
      <c r="A114" s="65"/>
      <c r="B114" s="236" t="s">
        <v>27</v>
      </c>
      <c r="C114" s="253" t="s">
        <v>181</v>
      </c>
      <c r="D114" s="254"/>
      <c r="E114" s="254"/>
      <c r="F114" s="254"/>
      <c r="G114" s="254"/>
      <c r="H114" s="254"/>
      <c r="I114" s="254"/>
      <c r="J114" s="254"/>
      <c r="K114" s="25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</row>
    <row r="115" spans="1:22" ht="21.75" customHeight="1">
      <c r="A115" s="65"/>
      <c r="B115" s="194"/>
      <c r="C115" s="65"/>
      <c r="D115" s="65"/>
      <c r="E115" s="60"/>
      <c r="F115" s="69"/>
      <c r="G115" s="76"/>
      <c r="H115" s="65"/>
      <c r="I115" s="76"/>
      <c r="J115" s="76"/>
      <c r="K115" s="76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</row>
    <row r="116" spans="1:22" ht="21.75" customHeight="1">
      <c r="A116" s="65"/>
      <c r="B116" s="194"/>
      <c r="C116" s="65"/>
      <c r="D116" s="65"/>
      <c r="E116" s="60"/>
      <c r="F116" s="69"/>
      <c r="G116" s="76"/>
      <c r="H116" s="65"/>
      <c r="I116" s="76"/>
      <c r="J116" s="76"/>
      <c r="K116" s="76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</row>
    <row r="117" spans="1:22" ht="21.75" customHeight="1">
      <c r="A117" s="65"/>
      <c r="B117" s="194"/>
      <c r="C117" s="65"/>
      <c r="D117" s="65"/>
      <c r="E117" s="60"/>
      <c r="F117" s="69"/>
      <c r="G117" s="76"/>
      <c r="H117" s="65"/>
      <c r="I117" s="76"/>
      <c r="J117" s="76"/>
      <c r="K117" s="76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</row>
    <row r="118" spans="1:22" ht="21.75" customHeight="1">
      <c r="A118" s="65"/>
      <c r="B118" s="194"/>
      <c r="C118" s="65"/>
      <c r="D118" s="65"/>
      <c r="E118" s="60"/>
      <c r="F118" s="69"/>
      <c r="G118" s="76"/>
      <c r="H118" s="65"/>
      <c r="I118" s="76"/>
      <c r="J118" s="76"/>
      <c r="K118" s="76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</row>
    <row r="119" spans="1:22" ht="21.75" customHeight="1">
      <c r="A119" s="65"/>
      <c r="B119" s="194"/>
      <c r="C119" s="65"/>
      <c r="D119" s="65"/>
      <c r="E119" s="60"/>
      <c r="F119" s="69"/>
      <c r="G119" s="76"/>
      <c r="H119" s="65"/>
      <c r="I119" s="76"/>
      <c r="J119" s="76"/>
      <c r="K119" s="76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</row>
    <row r="120" spans="1:22" ht="21.75" customHeight="1">
      <c r="A120" s="65"/>
      <c r="B120" s="194"/>
      <c r="C120" s="94" t="s">
        <v>182</v>
      </c>
      <c r="D120" s="100"/>
      <c r="E120" s="101"/>
      <c r="F120" s="102"/>
      <c r="G120" s="103"/>
      <c r="H120" s="100"/>
      <c r="I120" s="103"/>
      <c r="J120" s="103"/>
      <c r="K120" s="104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</row>
    <row r="121" spans="1:22" ht="21.75" customHeight="1">
      <c r="A121" s="65"/>
      <c r="B121" s="194"/>
      <c r="C121" s="65"/>
      <c r="D121" s="65"/>
      <c r="E121" s="60"/>
      <c r="F121" s="69"/>
      <c r="G121" s="76"/>
      <c r="H121" s="65"/>
      <c r="I121" s="76"/>
      <c r="J121" s="76"/>
      <c r="K121" s="76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</row>
    <row r="122" spans="1:22" ht="21.75" customHeight="1">
      <c r="A122" s="65"/>
      <c r="B122" s="194"/>
      <c r="C122" s="65"/>
      <c r="D122" s="65"/>
      <c r="E122" s="60"/>
      <c r="F122" s="69"/>
      <c r="G122" s="76"/>
      <c r="H122" s="65"/>
      <c r="I122" s="76"/>
      <c r="J122" s="76"/>
      <c r="K122" s="76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</row>
    <row r="123" spans="1:22" ht="21.75" customHeight="1">
      <c r="A123" s="65"/>
      <c r="B123" s="194"/>
      <c r="C123" s="65"/>
      <c r="D123" s="65"/>
      <c r="E123" s="60"/>
      <c r="F123" s="69"/>
      <c r="G123" s="76"/>
      <c r="H123" s="65"/>
      <c r="I123" s="76"/>
      <c r="J123" s="76"/>
      <c r="K123" s="76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</row>
    <row r="124" spans="1:22" ht="21.75" customHeight="1">
      <c r="A124" s="65"/>
      <c r="B124" s="213" t="s">
        <v>29</v>
      </c>
      <c r="C124" s="214"/>
      <c r="D124" s="214"/>
      <c r="E124" s="214"/>
      <c r="F124" s="215"/>
      <c r="G124" s="76">
        <f>SUM(G115:G123)</f>
        <v>0</v>
      </c>
      <c r="H124" s="65"/>
      <c r="I124" s="76">
        <f t="shared" ref="I124:K124" si="11">SUM(I115:I123)</f>
        <v>0</v>
      </c>
      <c r="J124" s="76">
        <f t="shared" si="11"/>
        <v>0</v>
      </c>
      <c r="K124" s="76">
        <f t="shared" si="11"/>
        <v>0</v>
      </c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</row>
    <row r="125" spans="1:22" ht="21.75" customHeight="1">
      <c r="A125" s="65"/>
      <c r="B125" s="236" t="s">
        <v>183</v>
      </c>
      <c r="C125" s="253" t="s">
        <v>184</v>
      </c>
      <c r="D125" s="254"/>
      <c r="E125" s="254"/>
      <c r="F125" s="254"/>
      <c r="G125" s="254"/>
      <c r="H125" s="254"/>
      <c r="I125" s="254"/>
      <c r="J125" s="254"/>
      <c r="K125" s="25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</row>
    <row r="126" spans="1:22" ht="21.75" customHeight="1">
      <c r="A126" s="65"/>
      <c r="B126" s="194"/>
      <c r="C126" s="105" t="s">
        <v>185</v>
      </c>
      <c r="D126" s="78">
        <v>43556</v>
      </c>
      <c r="E126" s="106" t="s">
        <v>186</v>
      </c>
      <c r="F126" s="69" t="s">
        <v>187</v>
      </c>
      <c r="G126" s="76">
        <f>'Budget Breakdown'!K91</f>
        <v>18120</v>
      </c>
      <c r="H126" s="65"/>
      <c r="I126" s="76"/>
      <c r="J126" s="76"/>
      <c r="K126" s="76">
        <f t="shared" ref="K126:K164" si="12">G126</f>
        <v>18120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</row>
    <row r="127" spans="1:22" ht="21.75" customHeight="1">
      <c r="A127" s="65"/>
      <c r="B127" s="194"/>
      <c r="C127" s="105" t="s">
        <v>185</v>
      </c>
      <c r="D127" s="78">
        <v>43556</v>
      </c>
      <c r="E127" s="60" t="s">
        <v>188</v>
      </c>
      <c r="F127" s="69" t="s">
        <v>189</v>
      </c>
      <c r="G127" s="76">
        <f>'Budget Breakdown'!K92</f>
        <v>5000</v>
      </c>
      <c r="H127" s="65"/>
      <c r="I127" s="76"/>
      <c r="J127" s="76"/>
      <c r="K127" s="76">
        <f t="shared" si="12"/>
        <v>5000</v>
      </c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</row>
    <row r="128" spans="1:22" ht="21.75" customHeight="1">
      <c r="A128" s="65"/>
      <c r="B128" s="194"/>
      <c r="C128" s="105" t="s">
        <v>185</v>
      </c>
      <c r="D128" s="78">
        <v>43556</v>
      </c>
      <c r="E128" s="60" t="s">
        <v>190</v>
      </c>
      <c r="F128" s="69" t="s">
        <v>191</v>
      </c>
      <c r="G128" s="76">
        <f>'Budget Breakdown'!K94</f>
        <v>6000</v>
      </c>
      <c r="H128" s="65"/>
      <c r="I128" s="76"/>
      <c r="J128" s="76"/>
      <c r="K128" s="76">
        <f t="shared" si="12"/>
        <v>6000</v>
      </c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</row>
    <row r="129" spans="1:22" ht="21.75" customHeight="1">
      <c r="A129" s="65"/>
      <c r="B129" s="194"/>
      <c r="C129" s="105" t="s">
        <v>185</v>
      </c>
      <c r="D129" s="78">
        <v>43556</v>
      </c>
      <c r="E129" s="60" t="s">
        <v>192</v>
      </c>
      <c r="F129" s="69" t="s">
        <v>193</v>
      </c>
      <c r="G129" s="76">
        <f>'Budget Breakdown'!K95</f>
        <v>9000</v>
      </c>
      <c r="H129" s="65"/>
      <c r="I129" s="76"/>
      <c r="J129" s="76"/>
      <c r="K129" s="76">
        <f t="shared" si="12"/>
        <v>9000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</row>
    <row r="130" spans="1:22" ht="21.75" customHeight="1">
      <c r="A130" s="65"/>
      <c r="B130" s="194"/>
      <c r="C130" s="105" t="s">
        <v>185</v>
      </c>
      <c r="D130" s="78">
        <v>43556</v>
      </c>
      <c r="E130" s="60" t="s">
        <v>79</v>
      </c>
      <c r="F130" s="69" t="s">
        <v>194</v>
      </c>
      <c r="G130" s="76">
        <f>'Budget Breakdown'!K96</f>
        <v>18000</v>
      </c>
      <c r="H130" s="65"/>
      <c r="I130" s="76"/>
      <c r="J130" s="76"/>
      <c r="K130" s="76">
        <f t="shared" si="12"/>
        <v>18000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</row>
    <row r="131" spans="1:22" ht="21.75" customHeight="1">
      <c r="A131" s="65"/>
      <c r="B131" s="194"/>
      <c r="C131" s="105" t="s">
        <v>185</v>
      </c>
      <c r="D131" s="78">
        <v>43556</v>
      </c>
      <c r="E131" s="60" t="s">
        <v>195</v>
      </c>
      <c r="F131" s="69" t="s">
        <v>189</v>
      </c>
      <c r="G131" s="76">
        <f>'Budget Breakdown'!K96</f>
        <v>18000</v>
      </c>
      <c r="H131" s="65"/>
      <c r="I131" s="76"/>
      <c r="J131" s="76"/>
      <c r="K131" s="76">
        <f t="shared" si="12"/>
        <v>18000</v>
      </c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</row>
    <row r="132" spans="1:22" ht="21.75" customHeight="1">
      <c r="A132" s="65"/>
      <c r="B132" s="194"/>
      <c r="C132" s="65" t="s">
        <v>196</v>
      </c>
      <c r="D132" s="78">
        <v>43556</v>
      </c>
      <c r="E132" s="60" t="s">
        <v>197</v>
      </c>
      <c r="F132" s="69" t="s">
        <v>198</v>
      </c>
      <c r="G132" s="76">
        <f>'Budget Breakdown'!K102+'Budget Breakdown'!K103</f>
        <v>50000</v>
      </c>
      <c r="H132" s="65"/>
      <c r="I132" s="76"/>
      <c r="J132" s="76"/>
      <c r="K132" s="76">
        <f t="shared" si="12"/>
        <v>50000</v>
      </c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</row>
    <row r="133" spans="1:22" ht="21.75" customHeight="1">
      <c r="A133" s="65"/>
      <c r="B133" s="194"/>
      <c r="C133" s="65" t="s">
        <v>78</v>
      </c>
      <c r="D133" s="78">
        <v>43556</v>
      </c>
      <c r="E133" s="60" t="s">
        <v>79</v>
      </c>
      <c r="F133" s="69" t="s">
        <v>199</v>
      </c>
      <c r="G133" s="76">
        <f>'Budget Breakdown'!K105</f>
        <v>528000</v>
      </c>
      <c r="H133" s="65"/>
      <c r="I133" s="76"/>
      <c r="J133" s="76"/>
      <c r="K133" s="76">
        <f t="shared" si="12"/>
        <v>528000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</row>
    <row r="134" spans="1:22" ht="21.75" customHeight="1">
      <c r="A134" s="65"/>
      <c r="B134" s="194"/>
      <c r="C134" s="105" t="s">
        <v>185</v>
      </c>
      <c r="D134" s="78">
        <v>43586</v>
      </c>
      <c r="E134" s="106" t="s">
        <v>186</v>
      </c>
      <c r="F134" s="69" t="s">
        <v>187</v>
      </c>
      <c r="G134" s="76">
        <f>'Budget Breakdown'!K110</f>
        <v>18120</v>
      </c>
      <c r="H134" s="65"/>
      <c r="I134" s="76"/>
      <c r="J134" s="76"/>
      <c r="K134" s="76">
        <f t="shared" si="12"/>
        <v>18120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</row>
    <row r="135" spans="1:22" ht="21.75" customHeight="1">
      <c r="A135" s="65"/>
      <c r="B135" s="194"/>
      <c r="C135" s="105" t="s">
        <v>185</v>
      </c>
      <c r="D135" s="78">
        <v>43586</v>
      </c>
      <c r="E135" s="60" t="s">
        <v>188</v>
      </c>
      <c r="F135" s="69" t="s">
        <v>189</v>
      </c>
      <c r="G135" s="76">
        <f>'Budget Breakdown'!K111</f>
        <v>5000</v>
      </c>
      <c r="H135" s="65"/>
      <c r="I135" s="76"/>
      <c r="J135" s="76"/>
      <c r="K135" s="76">
        <f t="shared" si="12"/>
        <v>5000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</row>
    <row r="136" spans="1:22" ht="21.75" customHeight="1">
      <c r="A136" s="65"/>
      <c r="B136" s="194"/>
      <c r="C136" s="105" t="s">
        <v>185</v>
      </c>
      <c r="D136" s="78">
        <v>43586</v>
      </c>
      <c r="E136" s="60" t="s">
        <v>195</v>
      </c>
      <c r="F136" s="69" t="s">
        <v>189</v>
      </c>
      <c r="G136" s="76">
        <f>'Budget Breakdown'!K112</f>
        <v>6000</v>
      </c>
      <c r="H136" s="65"/>
      <c r="I136" s="76"/>
      <c r="J136" s="76"/>
      <c r="K136" s="76">
        <f t="shared" si="12"/>
        <v>6000</v>
      </c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</row>
    <row r="137" spans="1:22" ht="21.75" customHeight="1">
      <c r="A137" s="65"/>
      <c r="B137" s="194"/>
      <c r="C137" s="105" t="s">
        <v>185</v>
      </c>
      <c r="D137" s="78">
        <v>43586</v>
      </c>
      <c r="E137" s="60" t="s">
        <v>190</v>
      </c>
      <c r="F137" s="69" t="s">
        <v>191</v>
      </c>
      <c r="G137" s="76">
        <f>'Budget Breakdown'!K112</f>
        <v>6000</v>
      </c>
      <c r="H137" s="65"/>
      <c r="I137" s="76"/>
      <c r="J137" s="76"/>
      <c r="K137" s="76">
        <f t="shared" si="12"/>
        <v>6000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</row>
    <row r="138" spans="1:22" ht="21.75" customHeight="1">
      <c r="A138" s="65"/>
      <c r="B138" s="194"/>
      <c r="C138" s="105" t="s">
        <v>185</v>
      </c>
      <c r="D138" s="78">
        <v>43586</v>
      </c>
      <c r="E138" s="60" t="s">
        <v>192</v>
      </c>
      <c r="F138" s="69" t="s">
        <v>193</v>
      </c>
      <c r="G138" s="76">
        <f>'Budget Breakdown'!K113</f>
        <v>9000</v>
      </c>
      <c r="H138" s="65"/>
      <c r="I138" s="76"/>
      <c r="J138" s="76"/>
      <c r="K138" s="76">
        <f t="shared" si="12"/>
        <v>9000</v>
      </c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</row>
    <row r="139" spans="1:22" ht="21.75" customHeight="1">
      <c r="A139" s="65"/>
      <c r="B139" s="194"/>
      <c r="C139" s="105" t="s">
        <v>185</v>
      </c>
      <c r="D139" s="78">
        <v>43586</v>
      </c>
      <c r="E139" s="60" t="s">
        <v>79</v>
      </c>
      <c r="F139" s="69" t="s">
        <v>200</v>
      </c>
      <c r="G139" s="76">
        <f>'Budget Breakdown'!K115</f>
        <v>4000</v>
      </c>
      <c r="H139" s="65"/>
      <c r="I139" s="76"/>
      <c r="J139" s="76"/>
      <c r="K139" s="76">
        <f t="shared" si="12"/>
        <v>4000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</row>
    <row r="140" spans="1:22" ht="21.75" customHeight="1">
      <c r="A140" s="65"/>
      <c r="B140" s="194"/>
      <c r="C140" s="105" t="s">
        <v>185</v>
      </c>
      <c r="D140" s="78">
        <v>43586</v>
      </c>
      <c r="E140" s="60" t="s">
        <v>95</v>
      </c>
      <c r="F140" s="69" t="s">
        <v>201</v>
      </c>
      <c r="G140" s="76">
        <f>'Budget Breakdown'!K114</f>
        <v>30000</v>
      </c>
      <c r="H140" s="65"/>
      <c r="I140" s="76"/>
      <c r="J140" s="76"/>
      <c r="K140" s="76">
        <f t="shared" si="12"/>
        <v>30000</v>
      </c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</row>
    <row r="141" spans="1:22" ht="21.75" customHeight="1">
      <c r="A141" s="65"/>
      <c r="B141" s="194"/>
      <c r="C141" s="65" t="s">
        <v>78</v>
      </c>
      <c r="D141" s="78">
        <v>43586</v>
      </c>
      <c r="E141" s="60" t="s">
        <v>79</v>
      </c>
      <c r="F141" s="69" t="s">
        <v>202</v>
      </c>
      <c r="G141" s="76">
        <f>'Budget Breakdown'!K124</f>
        <v>2352000</v>
      </c>
      <c r="H141" s="65"/>
      <c r="I141" s="76"/>
      <c r="J141" s="76"/>
      <c r="K141" s="76">
        <f t="shared" si="12"/>
        <v>2352000</v>
      </c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</row>
    <row r="142" spans="1:22" ht="21.75" customHeight="1">
      <c r="A142" s="65"/>
      <c r="B142" s="194"/>
      <c r="C142" s="105" t="s">
        <v>185</v>
      </c>
      <c r="D142" s="78">
        <v>43678</v>
      </c>
      <c r="E142" s="106" t="s">
        <v>186</v>
      </c>
      <c r="F142" s="69" t="s">
        <v>203</v>
      </c>
      <c r="G142" s="76">
        <f>'Budget Breakdown'!K137</f>
        <v>66440</v>
      </c>
      <c r="H142" s="65"/>
      <c r="I142" s="76"/>
      <c r="J142" s="76"/>
      <c r="K142" s="76">
        <f t="shared" si="12"/>
        <v>66440</v>
      </c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</row>
    <row r="143" spans="1:22" ht="21.75" customHeight="1">
      <c r="A143" s="65"/>
      <c r="B143" s="194"/>
      <c r="C143" s="105" t="s">
        <v>185</v>
      </c>
      <c r="D143" s="78">
        <v>43678</v>
      </c>
      <c r="E143" s="60" t="s">
        <v>188</v>
      </c>
      <c r="F143" s="69" t="s">
        <v>189</v>
      </c>
      <c r="G143" s="76">
        <f>'Budget Breakdown'!K138</f>
        <v>5000</v>
      </c>
      <c r="H143" s="65"/>
      <c r="I143" s="76"/>
      <c r="J143" s="76"/>
      <c r="K143" s="76">
        <f t="shared" si="12"/>
        <v>5000</v>
      </c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</row>
    <row r="144" spans="1:22" ht="21.75" customHeight="1">
      <c r="A144" s="65"/>
      <c r="B144" s="194"/>
      <c r="C144" s="105" t="s">
        <v>185</v>
      </c>
      <c r="D144" s="78">
        <v>43678</v>
      </c>
      <c r="E144" s="60" t="s">
        <v>190</v>
      </c>
      <c r="F144" s="69" t="s">
        <v>191</v>
      </c>
      <c r="G144" s="76">
        <f>'Budget Breakdown'!K139</f>
        <v>6000</v>
      </c>
      <c r="H144" s="65"/>
      <c r="I144" s="76"/>
      <c r="J144" s="76"/>
      <c r="K144" s="76">
        <f t="shared" si="12"/>
        <v>6000</v>
      </c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</row>
    <row r="145" spans="1:22" ht="21.75" customHeight="1">
      <c r="A145" s="65"/>
      <c r="B145" s="194"/>
      <c r="C145" s="105" t="s">
        <v>185</v>
      </c>
      <c r="D145" s="78">
        <v>43678</v>
      </c>
      <c r="E145" s="60" t="s">
        <v>192</v>
      </c>
      <c r="F145" s="69" t="s">
        <v>193</v>
      </c>
      <c r="G145" s="76">
        <f>'Budget Breakdown'!K140</f>
        <v>9000</v>
      </c>
      <c r="H145" s="65"/>
      <c r="I145" s="76"/>
      <c r="J145" s="76"/>
      <c r="K145" s="76">
        <f t="shared" si="12"/>
        <v>9000</v>
      </c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</row>
    <row r="146" spans="1:22" ht="21.75" customHeight="1">
      <c r="A146" s="65"/>
      <c r="B146" s="194"/>
      <c r="C146" s="105" t="s">
        <v>185</v>
      </c>
      <c r="D146" s="78">
        <v>43678</v>
      </c>
      <c r="E146" s="60" t="s">
        <v>79</v>
      </c>
      <c r="F146" s="69" t="s">
        <v>200</v>
      </c>
      <c r="G146" s="76">
        <f>'Budget Breakdown'!K142</f>
        <v>4000</v>
      </c>
      <c r="H146" s="65"/>
      <c r="I146" s="76"/>
      <c r="J146" s="76"/>
      <c r="K146" s="76">
        <f t="shared" si="12"/>
        <v>4000</v>
      </c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</row>
    <row r="147" spans="1:22" ht="21.75" customHeight="1">
      <c r="A147" s="65"/>
      <c r="B147" s="194"/>
      <c r="C147" s="105" t="s">
        <v>185</v>
      </c>
      <c r="D147" s="78">
        <v>43678</v>
      </c>
      <c r="E147" s="60" t="s">
        <v>95</v>
      </c>
      <c r="F147" s="69" t="s">
        <v>193</v>
      </c>
      <c r="G147" s="76">
        <f>'Budget Breakdown'!K141</f>
        <v>9000</v>
      </c>
      <c r="H147" s="65"/>
      <c r="I147" s="76"/>
      <c r="J147" s="76"/>
      <c r="K147" s="76">
        <f t="shared" si="12"/>
        <v>9000</v>
      </c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</row>
    <row r="148" spans="1:22" ht="21.75" customHeight="1">
      <c r="A148" s="65"/>
      <c r="B148" s="194"/>
      <c r="C148" s="65" t="s">
        <v>196</v>
      </c>
      <c r="D148" s="78">
        <v>43678</v>
      </c>
      <c r="E148" s="60" t="s">
        <v>204</v>
      </c>
      <c r="F148" s="69" t="s">
        <v>205</v>
      </c>
      <c r="G148" s="76">
        <f>'Budget Breakdown'!K150</f>
        <v>30000</v>
      </c>
      <c r="H148" s="65"/>
      <c r="I148" s="76"/>
      <c r="J148" s="76"/>
      <c r="K148" s="76">
        <f t="shared" si="12"/>
        <v>30000</v>
      </c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</row>
    <row r="149" spans="1:22" ht="21.75" customHeight="1">
      <c r="A149" s="65"/>
      <c r="B149" s="194"/>
      <c r="C149" s="65" t="s">
        <v>78</v>
      </c>
      <c r="D149" s="78">
        <v>43678</v>
      </c>
      <c r="E149" s="60" t="s">
        <v>206</v>
      </c>
      <c r="F149" s="69" t="s">
        <v>202</v>
      </c>
      <c r="G149" s="76">
        <f>'Budget Breakdown'!K152</f>
        <v>1232000</v>
      </c>
      <c r="H149" s="65"/>
      <c r="I149" s="76"/>
      <c r="J149" s="76"/>
      <c r="K149" s="76">
        <f t="shared" si="12"/>
        <v>1232000</v>
      </c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</row>
    <row r="150" spans="1:22" ht="21.75" customHeight="1">
      <c r="A150" s="65"/>
      <c r="B150" s="194"/>
      <c r="C150" s="105" t="s">
        <v>185</v>
      </c>
      <c r="D150" s="78">
        <v>43739</v>
      </c>
      <c r="E150" s="106" t="s">
        <v>186</v>
      </c>
      <c r="F150" s="69" t="s">
        <v>203</v>
      </c>
      <c r="G150" s="76">
        <f>'Budget Breakdown'!K164</f>
        <v>60400</v>
      </c>
      <c r="H150" s="65"/>
      <c r="I150" s="76"/>
      <c r="J150" s="76"/>
      <c r="K150" s="76">
        <f t="shared" si="12"/>
        <v>60400</v>
      </c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</row>
    <row r="151" spans="1:22" ht="21.75" customHeight="1">
      <c r="A151" s="65"/>
      <c r="B151" s="194"/>
      <c r="C151" s="105" t="s">
        <v>185</v>
      </c>
      <c r="D151" s="78">
        <v>43739</v>
      </c>
      <c r="E151" s="60" t="s">
        <v>188</v>
      </c>
      <c r="F151" s="69" t="s">
        <v>189</v>
      </c>
      <c r="G151" s="76">
        <f>'Budget Breakdown'!K165</f>
        <v>5000</v>
      </c>
      <c r="H151" s="65"/>
      <c r="I151" s="76"/>
      <c r="J151" s="76"/>
      <c r="K151" s="76">
        <f t="shared" si="12"/>
        <v>5000</v>
      </c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</row>
    <row r="152" spans="1:22" ht="21.75" customHeight="1">
      <c r="A152" s="65"/>
      <c r="B152" s="194"/>
      <c r="C152" s="105" t="s">
        <v>185</v>
      </c>
      <c r="D152" s="78">
        <v>43739</v>
      </c>
      <c r="E152" s="60" t="s">
        <v>190</v>
      </c>
      <c r="F152" s="69" t="s">
        <v>191</v>
      </c>
      <c r="G152" s="76">
        <f>'Budget Breakdown'!K166</f>
        <v>6000</v>
      </c>
      <c r="H152" s="65"/>
      <c r="I152" s="76"/>
      <c r="J152" s="76"/>
      <c r="K152" s="76">
        <f t="shared" si="12"/>
        <v>6000</v>
      </c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</row>
    <row r="153" spans="1:22" ht="21.75" customHeight="1">
      <c r="A153" s="65"/>
      <c r="B153" s="194"/>
      <c r="C153" s="105" t="s">
        <v>185</v>
      </c>
      <c r="D153" s="78">
        <v>43739</v>
      </c>
      <c r="E153" s="60" t="s">
        <v>192</v>
      </c>
      <c r="F153" s="69" t="s">
        <v>193</v>
      </c>
      <c r="G153" s="76">
        <f>'Budget Breakdown'!K168</f>
        <v>9000</v>
      </c>
      <c r="H153" s="65"/>
      <c r="I153" s="76"/>
      <c r="J153" s="76"/>
      <c r="K153" s="76">
        <f t="shared" si="12"/>
        <v>9000</v>
      </c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</row>
    <row r="154" spans="1:22" ht="21.75" customHeight="1">
      <c r="A154" s="65"/>
      <c r="B154" s="194"/>
      <c r="C154" s="105" t="s">
        <v>185</v>
      </c>
      <c r="D154" s="78">
        <v>43739</v>
      </c>
      <c r="E154" s="60" t="s">
        <v>79</v>
      </c>
      <c r="F154" s="69" t="s">
        <v>200</v>
      </c>
      <c r="G154" s="76">
        <f>'Budget Breakdown'!K170</f>
        <v>4000</v>
      </c>
      <c r="H154" s="65"/>
      <c r="I154" s="76"/>
      <c r="J154" s="76"/>
      <c r="K154" s="76">
        <f t="shared" si="12"/>
        <v>4000</v>
      </c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</row>
    <row r="155" spans="1:22" ht="21.75" customHeight="1">
      <c r="A155" s="65"/>
      <c r="B155" s="194"/>
      <c r="C155" s="105" t="s">
        <v>185</v>
      </c>
      <c r="D155" s="78">
        <v>43739</v>
      </c>
      <c r="E155" s="60" t="s">
        <v>95</v>
      </c>
      <c r="F155" s="69" t="s">
        <v>193</v>
      </c>
      <c r="G155" s="76">
        <f>'Budget Breakdown'!K168</f>
        <v>9000</v>
      </c>
      <c r="H155" s="65"/>
      <c r="I155" s="76"/>
      <c r="J155" s="76"/>
      <c r="K155" s="76">
        <f t="shared" si="12"/>
        <v>9000</v>
      </c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</row>
    <row r="156" spans="1:22" ht="21.75" customHeight="1">
      <c r="A156" s="65"/>
      <c r="B156" s="194"/>
      <c r="C156" s="65" t="s">
        <v>78</v>
      </c>
      <c r="D156" s="78">
        <v>43739</v>
      </c>
      <c r="E156" s="60" t="s">
        <v>207</v>
      </c>
      <c r="F156" s="69" t="s">
        <v>208</v>
      </c>
      <c r="G156" s="76">
        <f>'Budget Breakdown'!K179</f>
        <v>1120000</v>
      </c>
      <c r="H156" s="65"/>
      <c r="I156" s="76"/>
      <c r="J156" s="76"/>
      <c r="K156" s="76">
        <f t="shared" si="12"/>
        <v>1120000</v>
      </c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</row>
    <row r="157" spans="1:22" ht="21.75" customHeight="1">
      <c r="A157" s="65"/>
      <c r="B157" s="194"/>
      <c r="C157" s="65" t="s">
        <v>78</v>
      </c>
      <c r="D157" s="78">
        <v>43770</v>
      </c>
      <c r="E157" s="60" t="s">
        <v>209</v>
      </c>
      <c r="F157" s="69" t="s">
        <v>210</v>
      </c>
      <c r="G157" s="76">
        <f>'Budget Breakdown'!K189</f>
        <v>1144000</v>
      </c>
      <c r="H157" s="65"/>
      <c r="I157" s="76"/>
      <c r="J157" s="76"/>
      <c r="K157" s="76">
        <f t="shared" si="12"/>
        <v>1144000</v>
      </c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</row>
    <row r="158" spans="1:22" ht="21.75" customHeight="1">
      <c r="A158" s="65"/>
      <c r="B158" s="194"/>
      <c r="C158" s="105" t="s">
        <v>185</v>
      </c>
      <c r="D158" s="78">
        <v>43800</v>
      </c>
      <c r="E158" s="106" t="s">
        <v>186</v>
      </c>
      <c r="F158" s="69" t="s">
        <v>211</v>
      </c>
      <c r="G158" s="76">
        <f>'Budget Breakdown'!K193</f>
        <v>18120</v>
      </c>
      <c r="H158" s="65"/>
      <c r="I158" s="76"/>
      <c r="J158" s="76"/>
      <c r="K158" s="76">
        <f t="shared" si="12"/>
        <v>18120</v>
      </c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</row>
    <row r="159" spans="1:22" ht="21.75" customHeight="1">
      <c r="A159" s="65"/>
      <c r="B159" s="194"/>
      <c r="C159" s="105" t="s">
        <v>185</v>
      </c>
      <c r="D159" s="78">
        <v>43800</v>
      </c>
      <c r="E159" s="60" t="s">
        <v>188</v>
      </c>
      <c r="F159" s="69" t="s">
        <v>189</v>
      </c>
      <c r="G159" s="76">
        <f>'Budget Breakdown'!K194</f>
        <v>5000</v>
      </c>
      <c r="H159" s="65"/>
      <c r="I159" s="76"/>
      <c r="J159" s="76"/>
      <c r="K159" s="76">
        <f t="shared" si="12"/>
        <v>5000</v>
      </c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</row>
    <row r="160" spans="1:22" ht="21.75" customHeight="1">
      <c r="A160" s="65"/>
      <c r="B160" s="194"/>
      <c r="C160" s="105" t="s">
        <v>185</v>
      </c>
      <c r="D160" s="78">
        <v>43800</v>
      </c>
      <c r="E160" s="60" t="s">
        <v>190</v>
      </c>
      <c r="F160" s="69" t="s">
        <v>191</v>
      </c>
      <c r="G160" s="76">
        <f>'Budget Breakdown'!K195</f>
        <v>6000</v>
      </c>
      <c r="H160" s="65"/>
      <c r="I160" s="76"/>
      <c r="J160" s="76"/>
      <c r="K160" s="76">
        <f t="shared" si="12"/>
        <v>6000</v>
      </c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</row>
    <row r="161" spans="1:22" ht="21.75" customHeight="1">
      <c r="A161" s="65"/>
      <c r="B161" s="194"/>
      <c r="C161" s="105" t="s">
        <v>185</v>
      </c>
      <c r="D161" s="78">
        <v>43800</v>
      </c>
      <c r="E161" s="60" t="s">
        <v>192</v>
      </c>
      <c r="F161" s="69" t="s">
        <v>201</v>
      </c>
      <c r="G161" s="76">
        <f>'Budget Breakdown'!K196</f>
        <v>33000</v>
      </c>
      <c r="H161" s="65"/>
      <c r="I161" s="76"/>
      <c r="J161" s="76"/>
      <c r="K161" s="76">
        <f t="shared" si="12"/>
        <v>33000</v>
      </c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</row>
    <row r="162" spans="1:22" ht="21.75" customHeight="1">
      <c r="A162" s="65"/>
      <c r="B162" s="194"/>
      <c r="C162" s="105" t="s">
        <v>185</v>
      </c>
      <c r="D162" s="78">
        <v>43800</v>
      </c>
      <c r="E162" s="60" t="s">
        <v>79</v>
      </c>
      <c r="F162" s="69" t="s">
        <v>200</v>
      </c>
      <c r="G162" s="107">
        <f>'Budget Breakdown'!K198</f>
        <v>4000</v>
      </c>
      <c r="H162" s="65"/>
      <c r="I162" s="76"/>
      <c r="J162" s="76"/>
      <c r="K162" s="76">
        <f t="shared" si="12"/>
        <v>4000</v>
      </c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</row>
    <row r="163" spans="1:22" ht="21.75" customHeight="1">
      <c r="A163" s="65"/>
      <c r="B163" s="194"/>
      <c r="C163" s="105" t="s">
        <v>185</v>
      </c>
      <c r="D163" s="78">
        <v>43800</v>
      </c>
      <c r="E163" s="60" t="s">
        <v>95</v>
      </c>
      <c r="F163" s="69" t="s">
        <v>193</v>
      </c>
      <c r="G163" s="76">
        <f>'Budget Breakdown'!K197</f>
        <v>9000</v>
      </c>
      <c r="H163" s="65"/>
      <c r="I163" s="76"/>
      <c r="J163" s="76"/>
      <c r="K163" s="76">
        <f t="shared" si="12"/>
        <v>9000</v>
      </c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</row>
    <row r="164" spans="1:22" ht="21.75" customHeight="1">
      <c r="A164" s="65"/>
      <c r="B164" s="194"/>
      <c r="C164" s="65" t="s">
        <v>78</v>
      </c>
      <c r="D164" s="78">
        <v>43800</v>
      </c>
      <c r="E164" s="60" t="s">
        <v>192</v>
      </c>
      <c r="F164" s="69" t="s">
        <v>202</v>
      </c>
      <c r="G164" s="76">
        <f>'Budget Breakdown'!K207</f>
        <v>336000</v>
      </c>
      <c r="H164" s="65"/>
      <c r="I164" s="76"/>
      <c r="J164" s="76"/>
      <c r="K164" s="76">
        <f t="shared" si="12"/>
        <v>336000</v>
      </c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</row>
    <row r="165" spans="1:22" ht="21.75" customHeight="1">
      <c r="A165" s="65"/>
      <c r="B165" s="194"/>
      <c r="C165" s="65"/>
      <c r="D165" s="65"/>
      <c r="E165" s="60"/>
      <c r="F165" s="69"/>
      <c r="G165" s="76"/>
      <c r="H165" s="65"/>
      <c r="I165" s="76"/>
      <c r="J165" s="76"/>
      <c r="K165" s="76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</row>
    <row r="166" spans="1:22" ht="21.75" customHeight="1">
      <c r="A166" s="65"/>
      <c r="B166" s="194"/>
      <c r="C166" s="65"/>
      <c r="D166" s="65"/>
      <c r="E166" s="60"/>
      <c r="F166" s="69"/>
      <c r="G166" s="76"/>
      <c r="H166" s="65"/>
      <c r="I166" s="76"/>
      <c r="J166" s="76"/>
      <c r="K166" s="76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</row>
    <row r="167" spans="1:22" ht="21.75" customHeight="1">
      <c r="A167" s="65"/>
      <c r="B167" s="194"/>
      <c r="C167" s="65"/>
      <c r="D167" s="65"/>
      <c r="E167" s="60"/>
      <c r="F167" s="69"/>
      <c r="G167" s="76"/>
      <c r="H167" s="65"/>
      <c r="I167" s="76"/>
      <c r="J167" s="76"/>
      <c r="K167" s="76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</row>
    <row r="168" spans="1:22" ht="21.75" customHeight="1">
      <c r="A168" s="65"/>
      <c r="B168" s="194"/>
      <c r="C168" s="65"/>
      <c r="D168" s="65"/>
      <c r="E168" s="60"/>
      <c r="F168" s="69"/>
      <c r="G168" s="76"/>
      <c r="H168" s="65"/>
      <c r="I168" s="76"/>
      <c r="J168" s="76"/>
      <c r="K168" s="76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</row>
    <row r="169" spans="1:22" ht="21.75" customHeight="1">
      <c r="A169" s="65"/>
      <c r="B169" s="194"/>
      <c r="C169" s="65"/>
      <c r="D169" s="65"/>
      <c r="E169" s="60"/>
      <c r="F169" s="69"/>
      <c r="G169" s="76"/>
      <c r="H169" s="65"/>
      <c r="I169" s="76"/>
      <c r="J169" s="76"/>
      <c r="K169" s="76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</row>
    <row r="170" spans="1:22" ht="21.75" customHeight="1">
      <c r="A170" s="65"/>
      <c r="B170" s="237" t="s">
        <v>212</v>
      </c>
      <c r="C170" s="238"/>
      <c r="D170" s="238"/>
      <c r="E170" s="238"/>
      <c r="F170" s="239"/>
      <c r="G170" s="76">
        <f>SUM(G126:G169)</f>
        <v>7212200</v>
      </c>
      <c r="H170" s="65"/>
      <c r="I170" s="76">
        <f t="shared" ref="I170:K170" si="13">SUM(I126:I169)</f>
        <v>0</v>
      </c>
      <c r="J170" s="76">
        <f t="shared" si="13"/>
        <v>0</v>
      </c>
      <c r="K170" s="76">
        <f t="shared" si="13"/>
        <v>7212200</v>
      </c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</row>
    <row r="171" spans="1:22" ht="21.75" customHeight="1">
      <c r="A171" s="65"/>
      <c r="B171" s="186" t="s">
        <v>30</v>
      </c>
      <c r="C171" s="187"/>
      <c r="D171" s="187"/>
      <c r="E171" s="187"/>
      <c r="F171" s="187"/>
      <c r="G171" s="108">
        <f>G170+G124+G113+G102+G89+G55</f>
        <v>36934000</v>
      </c>
      <c r="H171" s="108"/>
      <c r="I171" s="108">
        <f t="shared" ref="I171:K171" si="14">I170+I124+I113+I102+I89+I55</f>
        <v>9712300</v>
      </c>
      <c r="J171" s="108">
        <f t="shared" si="14"/>
        <v>0</v>
      </c>
      <c r="K171" s="108">
        <f t="shared" si="14"/>
        <v>27221700</v>
      </c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</row>
    <row r="172" spans="1:22" ht="21.75" customHeight="1">
      <c r="A172" s="65"/>
      <c r="B172" s="65"/>
      <c r="C172" s="65"/>
      <c r="D172" s="65"/>
      <c r="E172" s="60"/>
      <c r="F172" s="69"/>
      <c r="G172" s="76"/>
      <c r="H172" s="65"/>
      <c r="I172" s="109" t="s">
        <v>213</v>
      </c>
      <c r="J172" s="109" t="s">
        <v>214</v>
      </c>
      <c r="K172" s="109" t="s">
        <v>215</v>
      </c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</row>
    <row r="173" spans="1:22" ht="21.75" customHeight="1">
      <c r="A173" s="65"/>
      <c r="B173" s="65"/>
      <c r="C173" s="240" t="s">
        <v>216</v>
      </c>
      <c r="D173" s="218"/>
      <c r="E173" s="218"/>
      <c r="F173" s="218"/>
      <c r="G173" s="218"/>
      <c r="H173" s="218"/>
      <c r="I173" s="218"/>
      <c r="J173" s="218"/>
      <c r="K173" s="219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</row>
    <row r="174" spans="1:22" ht="21.75" customHeight="1">
      <c r="A174" s="65"/>
      <c r="B174" s="65"/>
      <c r="C174" s="247" t="s">
        <v>217</v>
      </c>
      <c r="D174" s="218"/>
      <c r="E174" s="218"/>
      <c r="F174" s="218"/>
      <c r="G174" s="110" t="s">
        <v>218</v>
      </c>
      <c r="H174" s="111"/>
      <c r="I174" s="241" t="s">
        <v>219</v>
      </c>
      <c r="J174" s="218"/>
      <c r="K174" s="219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</row>
    <row r="175" spans="1:22" ht="21.75" customHeight="1">
      <c r="A175" s="65"/>
      <c r="B175" s="65"/>
      <c r="C175" s="248" t="s">
        <v>220</v>
      </c>
      <c r="D175" s="218"/>
      <c r="E175" s="218"/>
      <c r="F175" s="249"/>
      <c r="G175" s="112">
        <f>I171</f>
        <v>9712300</v>
      </c>
      <c r="H175" s="113"/>
      <c r="I175" s="242"/>
      <c r="J175" s="218"/>
      <c r="K175" s="219"/>
      <c r="L175" s="114">
        <f>I171/G171*100%</f>
        <v>0.26296366491579576</v>
      </c>
      <c r="M175" s="65"/>
      <c r="N175" s="65"/>
      <c r="O175" s="65"/>
      <c r="P175" s="65"/>
      <c r="Q175" s="65"/>
      <c r="R175" s="65"/>
      <c r="S175" s="65"/>
      <c r="T175" s="65"/>
      <c r="U175" s="65"/>
      <c r="V175" s="65"/>
    </row>
    <row r="176" spans="1:22" ht="21.75" customHeight="1">
      <c r="A176" s="65"/>
      <c r="B176" s="65"/>
      <c r="C176" s="248" t="s">
        <v>221</v>
      </c>
      <c r="D176" s="218"/>
      <c r="E176" s="218"/>
      <c r="F176" s="249"/>
      <c r="G176" s="112">
        <f>J171</f>
        <v>0</v>
      </c>
      <c r="H176" s="113"/>
      <c r="I176" s="242"/>
      <c r="J176" s="218"/>
      <c r="K176" s="219"/>
      <c r="L176" s="114">
        <f>K171/G171*100%</f>
        <v>0.7370363350842043</v>
      </c>
      <c r="M176" s="65"/>
      <c r="N176" s="65"/>
      <c r="O176" s="65"/>
      <c r="P176" s="65"/>
      <c r="Q176" s="65"/>
      <c r="R176" s="65"/>
      <c r="S176" s="65"/>
      <c r="T176" s="65"/>
      <c r="U176" s="65"/>
      <c r="V176" s="65"/>
    </row>
    <row r="177" spans="1:22" ht="21.75" customHeight="1">
      <c r="A177" s="65"/>
      <c r="B177" s="65"/>
      <c r="C177" s="250" t="s">
        <v>222</v>
      </c>
      <c r="D177" s="206"/>
      <c r="E177" s="206"/>
      <c r="F177" s="206"/>
      <c r="G177" s="115">
        <f>K171</f>
        <v>27221700</v>
      </c>
      <c r="H177" s="180"/>
      <c r="I177" s="243"/>
      <c r="J177" s="206"/>
      <c r="K177" s="207"/>
      <c r="L177" s="114">
        <f>L175+L176</f>
        <v>1</v>
      </c>
      <c r="M177" s="65"/>
      <c r="N177" s="65"/>
      <c r="O177" s="65"/>
      <c r="P177" s="65"/>
      <c r="Q177" s="65"/>
      <c r="R177" s="65"/>
      <c r="S177" s="65"/>
      <c r="T177" s="65"/>
      <c r="U177" s="65"/>
      <c r="V177" s="65"/>
    </row>
    <row r="178" spans="1:22" ht="21.75" customHeight="1">
      <c r="A178" s="65"/>
      <c r="B178" s="65"/>
      <c r="C178" s="251" t="s">
        <v>223</v>
      </c>
      <c r="D178" s="232"/>
      <c r="E178" s="232"/>
      <c r="F178" s="252"/>
      <c r="G178" s="116"/>
      <c r="H178" s="117"/>
      <c r="I178" s="244"/>
      <c r="J178" s="232"/>
      <c r="K178" s="24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</row>
    <row r="179" spans="1:22" ht="21.75" customHeight="1">
      <c r="A179" s="65"/>
      <c r="B179" s="65"/>
      <c r="C179" s="118"/>
      <c r="D179" s="119"/>
      <c r="E179" s="120"/>
      <c r="F179" s="121"/>
      <c r="G179" s="122"/>
      <c r="H179" s="123"/>
      <c r="I179" s="124"/>
      <c r="J179" s="246" t="s">
        <v>224</v>
      </c>
      <c r="K179" s="24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</row>
    <row r="180" spans="1:22" ht="21.75" customHeight="1">
      <c r="A180" s="65"/>
      <c r="B180" s="65"/>
      <c r="C180" s="118"/>
      <c r="D180" s="119"/>
      <c r="E180" s="120"/>
      <c r="F180" s="121"/>
      <c r="G180" s="122"/>
      <c r="H180" s="123"/>
      <c r="I180" s="124"/>
      <c r="J180" s="246" t="s">
        <v>224</v>
      </c>
      <c r="K180" s="24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</row>
    <row r="181" spans="1:22" ht="21.75" customHeight="1">
      <c r="A181" s="65"/>
      <c r="B181" s="65"/>
      <c r="C181" s="118"/>
      <c r="D181" s="119"/>
      <c r="E181" s="120"/>
      <c r="F181" s="121"/>
      <c r="G181" s="122"/>
      <c r="H181" s="123"/>
      <c r="I181" s="125"/>
      <c r="J181" s="126"/>
      <c r="K181" s="127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</row>
    <row r="182" spans="1:22" ht="21.75" customHeight="1">
      <c r="A182" s="65"/>
      <c r="B182" s="65"/>
      <c r="C182" s="118" t="s">
        <v>225</v>
      </c>
      <c r="D182" s="119"/>
      <c r="E182" s="120"/>
      <c r="F182" s="121"/>
      <c r="G182" s="122"/>
      <c r="H182" s="123"/>
      <c r="I182" s="125"/>
      <c r="J182" s="126"/>
      <c r="K182" s="127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</row>
    <row r="183" spans="1:22" ht="21.75" customHeight="1">
      <c r="A183" s="65"/>
      <c r="B183" s="65"/>
      <c r="C183" s="118"/>
      <c r="D183" s="119"/>
      <c r="E183" s="120"/>
      <c r="F183" s="121"/>
      <c r="G183" s="122"/>
      <c r="H183" s="123"/>
      <c r="I183" s="125"/>
      <c r="J183" s="126"/>
      <c r="K183" s="127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</row>
    <row r="184" spans="1:22" ht="21.75" customHeight="1">
      <c r="A184" s="65"/>
      <c r="B184" s="65"/>
      <c r="C184" s="118"/>
      <c r="D184" s="119"/>
      <c r="E184" s="120"/>
      <c r="F184" s="121"/>
      <c r="G184" s="122"/>
      <c r="H184" s="123"/>
      <c r="I184" s="125"/>
      <c r="J184" s="126"/>
      <c r="K184" s="127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</row>
    <row r="185" spans="1:22" ht="21.75" customHeight="1">
      <c r="A185" s="65"/>
      <c r="B185" s="65"/>
      <c r="C185" s="118" t="s">
        <v>226</v>
      </c>
      <c r="D185" s="119"/>
      <c r="E185" s="120"/>
      <c r="F185" s="121"/>
      <c r="G185" s="122"/>
      <c r="H185" s="123"/>
      <c r="I185" s="125"/>
      <c r="J185" s="126"/>
      <c r="K185" s="127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21.75" customHeight="1">
      <c r="A186" s="65"/>
      <c r="B186" s="65"/>
      <c r="C186" s="231"/>
      <c r="D186" s="232"/>
      <c r="E186" s="232"/>
      <c r="F186" s="232"/>
      <c r="G186" s="116"/>
      <c r="H186" s="123"/>
      <c r="I186" s="228"/>
      <c r="J186" s="229"/>
      <c r="K186" s="230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1.75" customHeight="1">
      <c r="A187" s="65"/>
      <c r="B187" s="65"/>
      <c r="C187" s="233"/>
      <c r="D187" s="229"/>
      <c r="E187" s="229"/>
      <c r="F187" s="229"/>
      <c r="G187" s="128"/>
      <c r="H187" s="123"/>
      <c r="I187" s="228"/>
      <c r="J187" s="229"/>
      <c r="K187" s="230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</row>
    <row r="188" spans="1:22" ht="21.75" customHeight="1">
      <c r="A188" s="65"/>
      <c r="B188" s="65"/>
      <c r="C188" s="234" t="s">
        <v>227</v>
      </c>
      <c r="D188" s="235"/>
      <c r="E188" s="235"/>
      <c r="F188" s="235"/>
      <c r="G188" s="129">
        <f>SUM(G175:G187)</f>
        <v>36934000</v>
      </c>
      <c r="H188" s="130"/>
      <c r="I188" s="263"/>
      <c r="J188" s="235"/>
      <c r="K188" s="264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</row>
    <row r="189" spans="1:22" ht="21.75" customHeight="1">
      <c r="A189" s="65"/>
      <c r="B189" s="65"/>
      <c r="C189" s="65"/>
      <c r="D189" s="65"/>
      <c r="E189" s="60"/>
      <c r="F189" s="69"/>
      <c r="G189" s="76"/>
      <c r="H189" s="65"/>
      <c r="I189" s="76"/>
      <c r="J189" s="76"/>
      <c r="K189" s="76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</row>
    <row r="190" spans="1:22" ht="21.75" customHeight="1">
      <c r="A190" s="65"/>
      <c r="B190" s="65"/>
      <c r="C190" s="1" t="s">
        <v>31</v>
      </c>
      <c r="D190" s="131"/>
      <c r="E190" s="55"/>
      <c r="F190" s="132"/>
      <c r="G190" s="93"/>
      <c r="H190" s="133"/>
      <c r="I190" s="93"/>
      <c r="J190" s="93"/>
      <c r="K190" s="93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</row>
    <row r="191" spans="1:22" ht="21.75" customHeight="1">
      <c r="A191" s="65"/>
      <c r="B191" s="65"/>
      <c r="C191" s="58" t="s">
        <v>228</v>
      </c>
      <c r="D191" s="131"/>
      <c r="E191" s="55"/>
      <c r="F191" s="132"/>
      <c r="G191" s="93"/>
      <c r="H191" s="133"/>
      <c r="I191" s="93"/>
      <c r="J191" s="93"/>
      <c r="K191" s="93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</row>
    <row r="192" spans="1:22" ht="21.75" customHeight="1">
      <c r="A192" s="65"/>
      <c r="B192" s="65"/>
      <c r="C192" s="262" t="s">
        <v>229</v>
      </c>
      <c r="D192" s="189"/>
      <c r="E192" s="189"/>
      <c r="F192" s="189"/>
      <c r="G192" s="189"/>
      <c r="H192" s="189"/>
      <c r="I192" s="189"/>
      <c r="J192" s="189"/>
      <c r="K192" s="134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</row>
    <row r="193" spans="1:22" ht="21.75" customHeight="1">
      <c r="A193" s="65"/>
      <c r="B193" s="65"/>
      <c r="C193" s="262" t="s">
        <v>230</v>
      </c>
      <c r="D193" s="189"/>
      <c r="E193" s="189"/>
      <c r="F193" s="189"/>
      <c r="G193" s="189"/>
      <c r="H193" s="189"/>
      <c r="I193" s="189"/>
      <c r="J193" s="189"/>
      <c r="K193" s="13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</row>
    <row r="194" spans="1:22" ht="21.75" customHeight="1">
      <c r="A194" s="65"/>
      <c r="B194" s="65"/>
      <c r="C194" s="262" t="s">
        <v>231</v>
      </c>
      <c r="D194" s="189"/>
      <c r="E194" s="189"/>
      <c r="F194" s="189"/>
      <c r="G194" s="189"/>
      <c r="H194" s="189"/>
      <c r="I194" s="189"/>
      <c r="J194" s="189"/>
      <c r="K194" s="13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</row>
    <row r="195" spans="1:22" ht="21.75" customHeight="1">
      <c r="A195" s="65"/>
      <c r="B195" s="65"/>
      <c r="C195" s="262" t="s">
        <v>232</v>
      </c>
      <c r="D195" s="189"/>
      <c r="E195" s="189"/>
      <c r="F195" s="189"/>
      <c r="G195" s="189"/>
      <c r="H195" s="189"/>
      <c r="I195" s="189"/>
      <c r="J195" s="189"/>
      <c r="K195" s="13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</row>
    <row r="196" spans="1:22" ht="21.75" customHeight="1">
      <c r="A196" s="65"/>
      <c r="B196" s="65"/>
      <c r="C196" s="262" t="s">
        <v>233</v>
      </c>
      <c r="D196" s="189"/>
      <c r="E196" s="189"/>
      <c r="F196" s="189"/>
      <c r="G196" s="189"/>
      <c r="H196" s="189"/>
      <c r="I196" s="189"/>
      <c r="J196" s="189"/>
      <c r="K196" s="13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</row>
    <row r="197" spans="1:22" ht="21.75" customHeight="1">
      <c r="A197" s="65"/>
      <c r="B197" s="65"/>
      <c r="C197" s="262" t="s">
        <v>234</v>
      </c>
      <c r="D197" s="189"/>
      <c r="E197" s="189"/>
      <c r="F197" s="189"/>
      <c r="G197" s="189"/>
      <c r="H197" s="189"/>
      <c r="I197" s="189"/>
      <c r="J197" s="189"/>
      <c r="K197" s="13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</row>
    <row r="198" spans="1:22" ht="21.75" customHeight="1">
      <c r="A198" s="65"/>
      <c r="B198" s="65"/>
      <c r="C198" s="1"/>
      <c r="D198" s="131"/>
      <c r="E198" s="55"/>
      <c r="F198" s="132"/>
      <c r="G198" s="93"/>
      <c r="H198" s="133"/>
      <c r="I198" s="93"/>
      <c r="J198" s="93"/>
      <c r="K198" s="93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</row>
    <row r="199" spans="1:22" ht="21.75" customHeight="1">
      <c r="A199" s="65"/>
      <c r="B199" s="65"/>
      <c r="C199" s="1" t="s">
        <v>235</v>
      </c>
      <c r="D199" s="131"/>
      <c r="E199" s="55"/>
      <c r="F199" s="132"/>
      <c r="G199" s="93"/>
      <c r="H199" s="133"/>
      <c r="I199" s="93"/>
      <c r="J199" s="93"/>
      <c r="K199" s="93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</row>
    <row r="200" spans="1:22" ht="21.75" customHeight="1">
      <c r="A200" s="65"/>
      <c r="B200" s="65"/>
      <c r="C200" s="262" t="s">
        <v>236</v>
      </c>
      <c r="D200" s="189"/>
      <c r="E200" s="189"/>
      <c r="F200" s="189"/>
      <c r="G200" s="189"/>
      <c r="H200" s="189"/>
      <c r="I200" s="189"/>
      <c r="J200" s="189"/>
      <c r="K200" s="189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</row>
    <row r="201" spans="1:22" ht="21.75" customHeight="1">
      <c r="A201" s="65"/>
      <c r="B201" s="65"/>
      <c r="C201" s="262" t="s">
        <v>237</v>
      </c>
      <c r="D201" s="189"/>
      <c r="E201" s="189"/>
      <c r="F201" s="189"/>
      <c r="G201" s="189"/>
      <c r="H201" s="189"/>
      <c r="I201" s="189"/>
      <c r="J201" s="189"/>
      <c r="K201" s="93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</row>
    <row r="202" spans="1:22" ht="21.75" customHeight="1">
      <c r="A202" s="65"/>
      <c r="B202" s="65"/>
      <c r="C202" s="1"/>
      <c r="D202" s="131"/>
      <c r="E202" s="55"/>
      <c r="F202" s="132"/>
      <c r="G202" s="93"/>
      <c r="H202" s="133"/>
      <c r="I202" s="93"/>
      <c r="J202" s="93"/>
      <c r="K202" s="93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</row>
    <row r="203" spans="1:22" ht="21.75" customHeight="1">
      <c r="A203" s="65"/>
      <c r="B203" s="65"/>
      <c r="C203" s="136" t="s">
        <v>238</v>
      </c>
      <c r="D203" s="137"/>
      <c r="E203" s="138"/>
      <c r="F203" s="132"/>
      <c r="G203" s="93"/>
      <c r="H203" s="133"/>
      <c r="I203" s="93"/>
      <c r="J203" s="93"/>
      <c r="K203" s="93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</row>
    <row r="204" spans="1:22" ht="21.75" customHeight="1">
      <c r="A204" s="65"/>
      <c r="B204" s="65"/>
      <c r="C204" s="65"/>
      <c r="D204" s="65"/>
      <c r="E204" s="60"/>
      <c r="F204" s="69"/>
      <c r="G204" s="76"/>
      <c r="H204" s="65"/>
      <c r="I204" s="76"/>
      <c r="J204" s="76"/>
      <c r="K204" s="76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</row>
    <row r="205" spans="1:22" ht="15.75" customHeight="1"/>
    <row r="206" spans="1:22" ht="15.75" customHeight="1"/>
    <row r="207" spans="1:22" ht="15.75" customHeight="1"/>
    <row r="208" spans="1:2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C197:J197"/>
    <mergeCell ref="C200:K200"/>
    <mergeCell ref="C201:J201"/>
    <mergeCell ref="I187:K187"/>
    <mergeCell ref="I188:K188"/>
    <mergeCell ref="C192:J192"/>
    <mergeCell ref="C193:J193"/>
    <mergeCell ref="C194:J194"/>
    <mergeCell ref="C195:J195"/>
    <mergeCell ref="C196:J196"/>
    <mergeCell ref="B7:C7"/>
    <mergeCell ref="C8:K8"/>
    <mergeCell ref="C56:K56"/>
    <mergeCell ref="C90:K90"/>
    <mergeCell ref="C103:K103"/>
    <mergeCell ref="C114:K114"/>
    <mergeCell ref="C125:K125"/>
    <mergeCell ref="B1:K1"/>
    <mergeCell ref="B2:D2"/>
    <mergeCell ref="B3:D3"/>
    <mergeCell ref="F4:K4"/>
    <mergeCell ref="B5:F5"/>
    <mergeCell ref="B6:K6"/>
    <mergeCell ref="B55:F55"/>
    <mergeCell ref="B8:B54"/>
    <mergeCell ref="B56:B88"/>
    <mergeCell ref="B89:F89"/>
    <mergeCell ref="B90:B101"/>
    <mergeCell ref="B102:F102"/>
    <mergeCell ref="B103:B112"/>
    <mergeCell ref="B113:F113"/>
    <mergeCell ref="J180:K180"/>
    <mergeCell ref="C174:F174"/>
    <mergeCell ref="C175:F175"/>
    <mergeCell ref="C176:F176"/>
    <mergeCell ref="C177:F177"/>
    <mergeCell ref="C178:F178"/>
    <mergeCell ref="I186:K186"/>
    <mergeCell ref="C186:F186"/>
    <mergeCell ref="C187:F187"/>
    <mergeCell ref="C188:F188"/>
    <mergeCell ref="B114:B123"/>
    <mergeCell ref="B124:F124"/>
    <mergeCell ref="B125:B169"/>
    <mergeCell ref="B170:F170"/>
    <mergeCell ref="B171:F171"/>
    <mergeCell ref="C173:K173"/>
    <mergeCell ref="I174:K174"/>
    <mergeCell ref="I175:K175"/>
    <mergeCell ref="I176:K176"/>
    <mergeCell ref="I177:K177"/>
    <mergeCell ref="I178:K178"/>
    <mergeCell ref="J179:K179"/>
  </mergeCells>
  <dataValidations count="3">
    <dataValidation type="list" allowBlank="1" showInputMessage="1" showErrorMessage="1" prompt=" -  - " sqref="C80:C81" xr:uid="{00000000-0002-0000-0200-000000000000}">
      <formula1>$C$148:$C$150</formula1>
    </dataValidation>
    <dataValidation type="list" allowBlank="1" showInputMessage="1" showErrorMessage="1" prompt=" -  - " sqref="C16:C22 C24:C44 C49:C50" xr:uid="{00000000-0002-0000-0200-000001000000}">
      <formula1>$C$144:$C$147</formula1>
    </dataValidation>
    <dataValidation type="list" allowBlank="1" showInputMessage="1" showErrorMessage="1" prompt=" -  - " sqref="C110" xr:uid="{00000000-0002-0000-0200-000002000000}">
      <formula1>$C$155:$C$158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/>
  <cols>
    <col min="1" max="1" width="29" customWidth="1"/>
    <col min="2" max="2" width="11.140625" customWidth="1"/>
    <col min="3" max="3" width="76.7109375" customWidth="1"/>
    <col min="4" max="4" width="28.85546875" customWidth="1"/>
    <col min="5" max="5" width="53.28515625" customWidth="1"/>
    <col min="6" max="6" width="6.42578125" customWidth="1"/>
    <col min="7" max="7" width="10.42578125" customWidth="1"/>
    <col min="8" max="8" width="5.28515625" customWidth="1"/>
    <col min="9" max="9" width="8.42578125" customWidth="1"/>
    <col min="10" max="26" width="14.42578125" customWidth="1"/>
  </cols>
  <sheetData>
    <row r="1" spans="1:26" ht="15.6">
      <c r="A1" s="139" t="s">
        <v>239</v>
      </c>
      <c r="B1" s="140" t="s">
        <v>240</v>
      </c>
      <c r="C1" s="140" t="s">
        <v>241</v>
      </c>
      <c r="D1" s="140" t="s">
        <v>242</v>
      </c>
      <c r="E1" s="140" t="s">
        <v>243</v>
      </c>
      <c r="F1" s="265" t="s">
        <v>244</v>
      </c>
      <c r="G1" s="219"/>
      <c r="H1" s="265" t="s">
        <v>245</v>
      </c>
      <c r="I1" s="219"/>
      <c r="J1" s="141"/>
      <c r="K1" s="107"/>
      <c r="L1" s="142" t="s">
        <v>246</v>
      </c>
      <c r="M1" s="142" t="s">
        <v>247</v>
      </c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ht="15.6">
      <c r="A2" s="143" t="s">
        <v>248</v>
      </c>
      <c r="B2" s="144"/>
      <c r="C2" s="145" t="s">
        <v>249</v>
      </c>
      <c r="D2" s="143"/>
      <c r="E2" s="143"/>
      <c r="F2" s="146"/>
      <c r="G2" s="146"/>
      <c r="H2" s="146"/>
      <c r="I2" s="146"/>
      <c r="J2" s="141"/>
      <c r="K2" s="107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15.6">
      <c r="A3" s="143"/>
      <c r="B3" s="143"/>
      <c r="C3" s="145" t="s">
        <v>250</v>
      </c>
      <c r="D3" s="143"/>
      <c r="E3" s="143"/>
      <c r="F3" s="146"/>
      <c r="G3" s="146"/>
      <c r="H3" s="146"/>
      <c r="I3" s="146"/>
      <c r="J3" s="141"/>
      <c r="K3" s="107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15.6">
      <c r="A4" s="181"/>
      <c r="B4" s="181"/>
      <c r="C4" s="181"/>
      <c r="D4" s="181"/>
      <c r="E4" s="181"/>
      <c r="F4" s="182"/>
      <c r="G4" s="182"/>
      <c r="H4" s="182"/>
      <c r="I4" s="182"/>
      <c r="J4" s="141"/>
      <c r="K4" s="107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15.6">
      <c r="A5" s="143" t="s">
        <v>251</v>
      </c>
      <c r="B5" s="147" t="s">
        <v>252</v>
      </c>
      <c r="C5" s="143" t="s">
        <v>253</v>
      </c>
      <c r="D5" s="143" t="s">
        <v>254</v>
      </c>
      <c r="E5" s="143" t="s">
        <v>255</v>
      </c>
      <c r="F5" s="147">
        <v>1</v>
      </c>
      <c r="G5" s="147" t="s">
        <v>37</v>
      </c>
      <c r="H5" s="147">
        <v>1</v>
      </c>
      <c r="I5" s="147" t="s">
        <v>256</v>
      </c>
      <c r="J5" s="148">
        <v>6000</v>
      </c>
      <c r="K5" s="148">
        <f t="shared" ref="K5:K7" si="0">F5*H5*J5</f>
        <v>6000</v>
      </c>
      <c r="L5" s="144"/>
      <c r="M5" s="141">
        <f t="shared" ref="M5:M7" si="1">K5</f>
        <v>6000</v>
      </c>
      <c r="N5" s="144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ht="15.6">
      <c r="A6" s="143"/>
      <c r="B6" s="144"/>
      <c r="C6" s="143" t="s">
        <v>257</v>
      </c>
      <c r="D6" s="143" t="s">
        <v>258</v>
      </c>
      <c r="E6" s="143" t="s">
        <v>259</v>
      </c>
      <c r="F6" s="146">
        <v>1</v>
      </c>
      <c r="G6" s="146" t="s">
        <v>37</v>
      </c>
      <c r="H6" s="146">
        <v>1</v>
      </c>
      <c r="I6" s="146" t="s">
        <v>256</v>
      </c>
      <c r="J6" s="148">
        <v>3000</v>
      </c>
      <c r="K6" s="148">
        <f t="shared" si="0"/>
        <v>3000</v>
      </c>
      <c r="L6" s="144"/>
      <c r="M6" s="141">
        <f t="shared" si="1"/>
        <v>3000</v>
      </c>
      <c r="N6" s="144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15.6">
      <c r="A7" s="143"/>
      <c r="B7" s="144"/>
      <c r="C7" s="143" t="s">
        <v>260</v>
      </c>
      <c r="D7" s="143" t="s">
        <v>261</v>
      </c>
      <c r="E7" s="143" t="s">
        <v>262</v>
      </c>
      <c r="F7" s="146">
        <v>2</v>
      </c>
      <c r="G7" s="146" t="s">
        <v>37</v>
      </c>
      <c r="H7" s="146">
        <v>1</v>
      </c>
      <c r="I7" s="146" t="s">
        <v>256</v>
      </c>
      <c r="J7" s="148">
        <v>6040</v>
      </c>
      <c r="K7" s="148">
        <f t="shared" si="0"/>
        <v>12080</v>
      </c>
      <c r="L7" s="143"/>
      <c r="M7" s="149">
        <f t="shared" si="1"/>
        <v>12080</v>
      </c>
      <c r="N7" s="150" t="s">
        <v>263</v>
      </c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26" ht="15.6">
      <c r="A8" s="143"/>
      <c r="B8" s="144"/>
      <c r="C8" s="143"/>
      <c r="D8" s="143" t="s">
        <v>264</v>
      </c>
      <c r="E8" s="143" t="s">
        <v>265</v>
      </c>
      <c r="F8" s="146">
        <v>1</v>
      </c>
      <c r="G8" s="146" t="s">
        <v>37</v>
      </c>
      <c r="H8" s="146">
        <v>1</v>
      </c>
      <c r="I8" s="146" t="s">
        <v>256</v>
      </c>
      <c r="J8" s="148">
        <v>81500</v>
      </c>
      <c r="K8" s="151">
        <v>76472</v>
      </c>
      <c r="L8" s="149">
        <f t="shared" ref="L8:L9" si="2">K8</f>
        <v>76472</v>
      </c>
      <c r="M8" s="143"/>
      <c r="N8" s="150" t="s">
        <v>266</v>
      </c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26" ht="15.6">
      <c r="A9" s="143"/>
      <c r="B9" s="144"/>
      <c r="C9" s="143"/>
      <c r="D9" s="143" t="s">
        <v>267</v>
      </c>
      <c r="E9" s="143" t="s">
        <v>268</v>
      </c>
      <c r="F9" s="146">
        <v>1</v>
      </c>
      <c r="G9" s="146" t="s">
        <v>37</v>
      </c>
      <c r="H9" s="146">
        <v>1</v>
      </c>
      <c r="I9" s="146" t="s">
        <v>256</v>
      </c>
      <c r="J9" s="148">
        <v>85000</v>
      </c>
      <c r="K9" s="151">
        <v>55402</v>
      </c>
      <c r="L9" s="149">
        <f t="shared" si="2"/>
        <v>55402</v>
      </c>
      <c r="M9" s="143"/>
      <c r="N9" s="150" t="s">
        <v>269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 ht="15.6">
      <c r="A10" s="143"/>
      <c r="B10" s="144"/>
      <c r="C10" s="143"/>
      <c r="D10" s="143" t="s">
        <v>270</v>
      </c>
      <c r="E10" s="143" t="s">
        <v>271</v>
      </c>
      <c r="F10" s="146">
        <v>2</v>
      </c>
      <c r="G10" s="146" t="s">
        <v>37</v>
      </c>
      <c r="H10" s="146">
        <v>1</v>
      </c>
      <c r="I10" s="146" t="s">
        <v>256</v>
      </c>
      <c r="J10" s="148">
        <v>6000</v>
      </c>
      <c r="K10" s="148">
        <f t="shared" ref="K10:K17" si="3">F10*H10*J10</f>
        <v>12000</v>
      </c>
      <c r="L10" s="143"/>
      <c r="M10" s="149">
        <f>K10</f>
        <v>12000</v>
      </c>
      <c r="N10" s="150" t="s">
        <v>272</v>
      </c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26" ht="15.6">
      <c r="A11" s="143"/>
      <c r="B11" s="144"/>
      <c r="C11" s="143"/>
      <c r="D11" s="143"/>
      <c r="E11" s="143" t="s">
        <v>273</v>
      </c>
      <c r="F11" s="146">
        <v>1</v>
      </c>
      <c r="G11" s="146" t="s">
        <v>274</v>
      </c>
      <c r="H11" s="146">
        <v>6</v>
      </c>
      <c r="I11" s="146" t="s">
        <v>275</v>
      </c>
      <c r="J11" s="148">
        <v>8330</v>
      </c>
      <c r="K11" s="151">
        <f t="shared" si="3"/>
        <v>49980</v>
      </c>
      <c r="L11" s="149">
        <f>K11</f>
        <v>49980</v>
      </c>
      <c r="M11" s="143"/>
      <c r="N11" s="150" t="s">
        <v>276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15.6">
      <c r="A12" s="143"/>
      <c r="B12" s="144"/>
      <c r="C12" s="143"/>
      <c r="D12" s="143"/>
      <c r="E12" s="143" t="s">
        <v>277</v>
      </c>
      <c r="F12" s="147">
        <v>1</v>
      </c>
      <c r="G12" s="147" t="s">
        <v>274</v>
      </c>
      <c r="H12" s="147">
        <v>1</v>
      </c>
      <c r="I12" s="147" t="s">
        <v>275</v>
      </c>
      <c r="J12" s="148">
        <v>10500</v>
      </c>
      <c r="K12" s="148">
        <f t="shared" si="3"/>
        <v>10500</v>
      </c>
      <c r="L12" s="143"/>
      <c r="M12" s="149">
        <f>K12</f>
        <v>10500</v>
      </c>
      <c r="N12" s="143" t="s">
        <v>278</v>
      </c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ht="15.6">
      <c r="A13" s="143"/>
      <c r="B13" s="144"/>
      <c r="C13" s="143"/>
      <c r="D13" s="143"/>
      <c r="E13" s="143" t="s">
        <v>279</v>
      </c>
      <c r="F13" s="146">
        <v>2</v>
      </c>
      <c r="G13" s="146" t="s">
        <v>37</v>
      </c>
      <c r="H13" s="146">
        <v>2</v>
      </c>
      <c r="I13" s="146" t="s">
        <v>256</v>
      </c>
      <c r="J13" s="148">
        <v>9750</v>
      </c>
      <c r="K13" s="151">
        <f t="shared" si="3"/>
        <v>39000</v>
      </c>
      <c r="L13" s="149">
        <f t="shared" ref="L13:L15" si="4">K13</f>
        <v>39000</v>
      </c>
      <c r="M13" s="143"/>
      <c r="N13" s="150" t="s">
        <v>280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6" ht="15.6">
      <c r="A14" s="143"/>
      <c r="B14" s="144"/>
      <c r="C14" s="143"/>
      <c r="D14" s="143"/>
      <c r="E14" s="143" t="s">
        <v>78</v>
      </c>
      <c r="F14" s="146">
        <v>2</v>
      </c>
      <c r="G14" s="146" t="s">
        <v>37</v>
      </c>
      <c r="H14" s="146">
        <v>7</v>
      </c>
      <c r="I14" s="146" t="s">
        <v>275</v>
      </c>
      <c r="J14" s="141">
        <v>4000</v>
      </c>
      <c r="K14" s="152">
        <f t="shared" si="3"/>
        <v>56000</v>
      </c>
      <c r="L14" s="141">
        <f t="shared" si="4"/>
        <v>56000</v>
      </c>
      <c r="M14" s="144"/>
      <c r="N14" s="144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ht="15.6">
      <c r="A15" s="143"/>
      <c r="B15" s="144"/>
      <c r="C15" s="143"/>
      <c r="D15" s="143"/>
      <c r="E15" s="143" t="s">
        <v>281</v>
      </c>
      <c r="F15" s="146">
        <v>1</v>
      </c>
      <c r="G15" s="146" t="s">
        <v>37</v>
      </c>
      <c r="H15" s="146">
        <v>7</v>
      </c>
      <c r="I15" s="146" t="s">
        <v>275</v>
      </c>
      <c r="J15" s="141">
        <v>10000</v>
      </c>
      <c r="K15" s="152">
        <f t="shared" si="3"/>
        <v>70000</v>
      </c>
      <c r="L15" s="149">
        <f t="shared" si="4"/>
        <v>70000</v>
      </c>
      <c r="M15" s="144"/>
      <c r="N15" s="144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26" ht="15.6">
      <c r="A16" s="143"/>
      <c r="B16" s="144"/>
      <c r="C16" s="143"/>
      <c r="D16" s="143"/>
      <c r="E16" s="143" t="s">
        <v>282</v>
      </c>
      <c r="F16" s="146">
        <v>2</v>
      </c>
      <c r="G16" s="146" t="s">
        <v>283</v>
      </c>
      <c r="H16" s="146">
        <v>1</v>
      </c>
      <c r="I16" s="146" t="s">
        <v>256</v>
      </c>
      <c r="J16" s="141">
        <v>70000</v>
      </c>
      <c r="K16" s="148">
        <f t="shared" si="3"/>
        <v>140000</v>
      </c>
      <c r="L16" s="143"/>
      <c r="M16" s="141">
        <f t="shared" ref="M16:M17" si="5">K16</f>
        <v>140000</v>
      </c>
      <c r="N16" s="144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ht="15.6">
      <c r="A17" s="143"/>
      <c r="B17" s="144"/>
      <c r="C17" s="143"/>
      <c r="D17" s="143"/>
      <c r="E17" s="143" t="s">
        <v>284</v>
      </c>
      <c r="F17" s="146">
        <v>1</v>
      </c>
      <c r="G17" s="146" t="s">
        <v>285</v>
      </c>
      <c r="H17" s="146">
        <v>1</v>
      </c>
      <c r="I17" s="146" t="s">
        <v>256</v>
      </c>
      <c r="J17" s="141">
        <v>0</v>
      </c>
      <c r="K17" s="148">
        <f t="shared" si="3"/>
        <v>0</v>
      </c>
      <c r="L17" s="143"/>
      <c r="M17" s="141">
        <f t="shared" si="5"/>
        <v>0</v>
      </c>
      <c r="N17" s="144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ht="15.6">
      <c r="A18" s="181"/>
      <c r="B18" s="183"/>
      <c r="C18" s="181"/>
      <c r="D18" s="181"/>
      <c r="E18" s="181"/>
      <c r="F18" s="182"/>
      <c r="G18" s="182"/>
      <c r="H18" s="182"/>
      <c r="I18" s="182"/>
      <c r="J18" s="141"/>
      <c r="K18" s="141"/>
      <c r="L18" s="144"/>
      <c r="M18" s="144"/>
      <c r="N18" s="144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ht="15.6">
      <c r="A19" s="143" t="s">
        <v>286</v>
      </c>
      <c r="B19" s="147" t="s">
        <v>287</v>
      </c>
      <c r="C19" s="143" t="s">
        <v>288</v>
      </c>
      <c r="D19" s="143" t="s">
        <v>267</v>
      </c>
      <c r="E19" s="143" t="s">
        <v>289</v>
      </c>
      <c r="F19" s="147">
        <v>3</v>
      </c>
      <c r="G19" s="147" t="s">
        <v>37</v>
      </c>
      <c r="H19" s="147">
        <v>1</v>
      </c>
      <c r="I19" s="147" t="s">
        <v>256</v>
      </c>
      <c r="J19" s="153">
        <v>6040</v>
      </c>
      <c r="K19" s="148">
        <f t="shared" ref="K19:K25" si="6">F19*H19*J19</f>
        <v>18120</v>
      </c>
      <c r="L19" s="143"/>
      <c r="M19" s="149">
        <f t="shared" ref="M19:M20" si="7">K19</f>
        <v>18120</v>
      </c>
      <c r="N19" s="150" t="s">
        <v>263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ht="15.6">
      <c r="A20" s="143"/>
      <c r="B20" s="143"/>
      <c r="C20" s="143"/>
      <c r="D20" s="143" t="s">
        <v>290</v>
      </c>
      <c r="E20" s="144" t="s">
        <v>291</v>
      </c>
      <c r="F20" s="146">
        <v>3</v>
      </c>
      <c r="G20" s="146" t="s">
        <v>37</v>
      </c>
      <c r="H20" s="146">
        <v>1</v>
      </c>
      <c r="I20" s="146" t="s">
        <v>256</v>
      </c>
      <c r="J20" s="148">
        <v>4760</v>
      </c>
      <c r="K20" s="148">
        <f t="shared" si="6"/>
        <v>14280</v>
      </c>
      <c r="L20" s="143"/>
      <c r="M20" s="149">
        <f t="shared" si="7"/>
        <v>14280</v>
      </c>
      <c r="N20" s="150" t="s">
        <v>292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1:26" ht="15.75" customHeight="1">
      <c r="A21" s="143"/>
      <c r="B21" s="144"/>
      <c r="C21" s="143"/>
      <c r="D21" s="143" t="s">
        <v>293</v>
      </c>
      <c r="E21" s="143" t="s">
        <v>294</v>
      </c>
      <c r="F21" s="146">
        <v>3</v>
      </c>
      <c r="G21" s="146" t="s">
        <v>37</v>
      </c>
      <c r="H21" s="146">
        <v>1</v>
      </c>
      <c r="I21" s="146" t="s">
        <v>256</v>
      </c>
      <c r="J21" s="148">
        <v>43468.33</v>
      </c>
      <c r="K21" s="151">
        <f t="shared" si="6"/>
        <v>130404.99</v>
      </c>
      <c r="L21" s="149">
        <f t="shared" ref="L21:L25" si="8">K21</f>
        <v>130404.99</v>
      </c>
      <c r="M21" s="143"/>
      <c r="N21" s="150" t="s">
        <v>295</v>
      </c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1:26" ht="15.75" customHeight="1">
      <c r="A22" s="143"/>
      <c r="B22" s="144"/>
      <c r="C22" s="143"/>
      <c r="D22" s="143" t="s">
        <v>290</v>
      </c>
      <c r="E22" s="143" t="s">
        <v>296</v>
      </c>
      <c r="F22" s="146">
        <v>2</v>
      </c>
      <c r="G22" s="146" t="s">
        <v>297</v>
      </c>
      <c r="H22" s="146">
        <v>7</v>
      </c>
      <c r="I22" s="146" t="s">
        <v>275</v>
      </c>
      <c r="J22" s="148">
        <v>7325</v>
      </c>
      <c r="K22" s="151">
        <f t="shared" si="6"/>
        <v>102550</v>
      </c>
      <c r="L22" s="149">
        <f t="shared" si="8"/>
        <v>102550</v>
      </c>
      <c r="M22" s="143"/>
      <c r="N22" s="150" t="s">
        <v>298</v>
      </c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1:26" ht="15.75" customHeight="1">
      <c r="A23" s="143"/>
      <c r="B23" s="144"/>
      <c r="C23" s="143"/>
      <c r="D23" s="143"/>
      <c r="E23" s="143" t="s">
        <v>78</v>
      </c>
      <c r="F23" s="146">
        <v>2</v>
      </c>
      <c r="G23" s="146" t="s">
        <v>37</v>
      </c>
      <c r="H23" s="146">
        <v>8</v>
      </c>
      <c r="I23" s="146" t="s">
        <v>275</v>
      </c>
      <c r="J23" s="141">
        <v>4000</v>
      </c>
      <c r="K23" s="152">
        <f t="shared" si="6"/>
        <v>64000</v>
      </c>
      <c r="L23" s="141">
        <f t="shared" si="8"/>
        <v>64000</v>
      </c>
      <c r="M23" s="144"/>
      <c r="N23" s="144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1:26" ht="15.75" customHeight="1">
      <c r="A24" s="143"/>
      <c r="B24" s="144"/>
      <c r="C24" s="143"/>
      <c r="D24" s="143"/>
      <c r="E24" s="143" t="s">
        <v>281</v>
      </c>
      <c r="F24" s="146">
        <v>1</v>
      </c>
      <c r="G24" s="146" t="s">
        <v>37</v>
      </c>
      <c r="H24" s="146">
        <v>8</v>
      </c>
      <c r="I24" s="146" t="s">
        <v>275</v>
      </c>
      <c r="J24" s="141">
        <v>10000</v>
      </c>
      <c r="K24" s="152">
        <f t="shared" si="6"/>
        <v>80000</v>
      </c>
      <c r="L24" s="149">
        <f t="shared" si="8"/>
        <v>80000</v>
      </c>
      <c r="M24" s="144"/>
      <c r="N24" s="144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ht="15.75" customHeight="1">
      <c r="A25" s="143"/>
      <c r="B25" s="144"/>
      <c r="C25" s="143"/>
      <c r="D25" s="143"/>
      <c r="E25" s="143" t="s">
        <v>284</v>
      </c>
      <c r="F25" s="146">
        <v>1</v>
      </c>
      <c r="G25" s="146" t="s">
        <v>285</v>
      </c>
      <c r="H25" s="146">
        <v>1</v>
      </c>
      <c r="I25" s="146" t="s">
        <v>256</v>
      </c>
      <c r="J25" s="141">
        <v>0</v>
      </c>
      <c r="K25" s="148">
        <f t="shared" si="6"/>
        <v>0</v>
      </c>
      <c r="L25" s="149">
        <f t="shared" si="8"/>
        <v>0</v>
      </c>
      <c r="M25" s="144"/>
      <c r="N25" s="144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ht="15.75" customHeight="1">
      <c r="A26" s="181"/>
      <c r="B26" s="183"/>
      <c r="C26" s="181"/>
      <c r="D26" s="181"/>
      <c r="E26" s="181"/>
      <c r="F26" s="182"/>
      <c r="G26" s="182"/>
      <c r="H26" s="182"/>
      <c r="I26" s="182"/>
      <c r="J26" s="141"/>
      <c r="K26" s="141"/>
      <c r="L26" s="144"/>
      <c r="M26" s="144"/>
      <c r="N26" s="144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ht="15.75" customHeight="1">
      <c r="A27" s="143" t="s">
        <v>299</v>
      </c>
      <c r="B27" s="147" t="s">
        <v>300</v>
      </c>
      <c r="C27" s="143" t="s">
        <v>301</v>
      </c>
      <c r="D27" s="143" t="s">
        <v>302</v>
      </c>
      <c r="E27" s="143" t="s">
        <v>273</v>
      </c>
      <c r="F27" s="147">
        <v>1</v>
      </c>
      <c r="G27" s="147" t="s">
        <v>274</v>
      </c>
      <c r="H27" s="147">
        <v>5</v>
      </c>
      <c r="I27" s="147" t="s">
        <v>275</v>
      </c>
      <c r="J27" s="148">
        <v>9360</v>
      </c>
      <c r="K27" s="151">
        <f t="shared" ref="K27:K30" si="9">F27*H27*J27</f>
        <v>46800</v>
      </c>
      <c r="L27" s="149">
        <f t="shared" ref="L27:L30" si="10">K27</f>
        <v>46800</v>
      </c>
      <c r="M27" s="143"/>
      <c r="N27" s="150" t="s">
        <v>303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:26" ht="15.75" customHeight="1">
      <c r="A28" s="143"/>
      <c r="B28" s="144"/>
      <c r="C28" s="143"/>
      <c r="D28" s="143" t="s">
        <v>304</v>
      </c>
      <c r="E28" s="143" t="s">
        <v>78</v>
      </c>
      <c r="F28" s="146">
        <v>2</v>
      </c>
      <c r="G28" s="146" t="s">
        <v>37</v>
      </c>
      <c r="H28" s="146">
        <v>5</v>
      </c>
      <c r="I28" s="146" t="s">
        <v>275</v>
      </c>
      <c r="J28" s="141">
        <v>4000</v>
      </c>
      <c r="K28" s="152">
        <f t="shared" si="9"/>
        <v>40000</v>
      </c>
      <c r="L28" s="107">
        <f t="shared" si="10"/>
        <v>40000</v>
      </c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:26" ht="15.75" customHeight="1">
      <c r="A29" s="143"/>
      <c r="B29" s="144"/>
      <c r="C29" s="143"/>
      <c r="D29" s="143"/>
      <c r="E29" s="143" t="s">
        <v>281</v>
      </c>
      <c r="F29" s="146">
        <v>1</v>
      </c>
      <c r="G29" s="146" t="s">
        <v>37</v>
      </c>
      <c r="H29" s="146">
        <v>5</v>
      </c>
      <c r="I29" s="146" t="s">
        <v>275</v>
      </c>
      <c r="J29" s="141">
        <v>10000</v>
      </c>
      <c r="K29" s="152">
        <f t="shared" si="9"/>
        <v>50000</v>
      </c>
      <c r="L29" s="149">
        <f t="shared" si="10"/>
        <v>50000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:26" ht="15.75" customHeight="1">
      <c r="A30" s="143"/>
      <c r="B30" s="144"/>
      <c r="C30" s="143"/>
      <c r="D30" s="143"/>
      <c r="E30" s="143" t="s">
        <v>305</v>
      </c>
      <c r="F30" s="146">
        <v>1</v>
      </c>
      <c r="G30" s="146" t="s">
        <v>285</v>
      </c>
      <c r="H30" s="146">
        <v>1</v>
      </c>
      <c r="I30" s="146" t="s">
        <v>256</v>
      </c>
      <c r="J30" s="141">
        <v>0</v>
      </c>
      <c r="K30" s="148">
        <f t="shared" si="9"/>
        <v>0</v>
      </c>
      <c r="L30" s="154">
        <f t="shared" si="10"/>
        <v>0</v>
      </c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ht="15.75" customHeight="1">
      <c r="A31" s="143"/>
      <c r="B31" s="144"/>
      <c r="C31" s="143"/>
      <c r="D31" s="143"/>
      <c r="E31" s="143"/>
      <c r="F31" s="146"/>
      <c r="G31" s="146"/>
      <c r="H31" s="146"/>
      <c r="I31" s="146"/>
      <c r="J31" s="141"/>
      <c r="K31" s="107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15.75" customHeight="1">
      <c r="A32" s="181"/>
      <c r="B32" s="183"/>
      <c r="C32" s="181"/>
      <c r="D32" s="181"/>
      <c r="E32" s="181"/>
      <c r="F32" s="182"/>
      <c r="G32" s="182"/>
      <c r="H32" s="182"/>
      <c r="I32" s="182"/>
      <c r="J32" s="141"/>
      <c r="K32" s="107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ht="15.75" customHeight="1">
      <c r="A33" s="143" t="s">
        <v>306</v>
      </c>
      <c r="B33" s="147" t="s">
        <v>307</v>
      </c>
      <c r="C33" s="143" t="s">
        <v>308</v>
      </c>
      <c r="D33" s="143" t="s">
        <v>267</v>
      </c>
      <c r="E33" s="143" t="s">
        <v>255</v>
      </c>
      <c r="F33" s="147">
        <v>1</v>
      </c>
      <c r="G33" s="147" t="s">
        <v>37</v>
      </c>
      <c r="H33" s="147">
        <v>1</v>
      </c>
      <c r="I33" s="147" t="s">
        <v>256</v>
      </c>
      <c r="J33" s="141">
        <v>6000</v>
      </c>
      <c r="K33" s="148">
        <f t="shared" ref="K33:K44" si="11">F33*H33*J33</f>
        <v>6000</v>
      </c>
      <c r="L33" s="81"/>
      <c r="M33" s="107">
        <f t="shared" ref="M33:M37" si="12">K33</f>
        <v>6000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ht="15.75" customHeight="1">
      <c r="A34" s="143"/>
      <c r="B34" s="144"/>
      <c r="C34" s="143" t="s">
        <v>309</v>
      </c>
      <c r="D34" s="143" t="s">
        <v>310</v>
      </c>
      <c r="E34" s="143" t="s">
        <v>259</v>
      </c>
      <c r="F34" s="146">
        <v>1</v>
      </c>
      <c r="G34" s="146" t="s">
        <v>37</v>
      </c>
      <c r="H34" s="146">
        <v>1</v>
      </c>
      <c r="I34" s="146" t="s">
        <v>256</v>
      </c>
      <c r="J34" s="141">
        <v>3000</v>
      </c>
      <c r="K34" s="148">
        <f t="shared" si="11"/>
        <v>3000</v>
      </c>
      <c r="L34" s="81"/>
      <c r="M34" s="107">
        <f t="shared" si="12"/>
        <v>3000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ht="15.75" customHeight="1">
      <c r="A35" s="143"/>
      <c r="B35" s="144"/>
      <c r="C35" s="143"/>
      <c r="D35" s="81" t="s">
        <v>267</v>
      </c>
      <c r="E35" s="143" t="s">
        <v>311</v>
      </c>
      <c r="F35" s="146">
        <v>2</v>
      </c>
      <c r="G35" s="146" t="s">
        <v>37</v>
      </c>
      <c r="H35" s="146">
        <v>1</v>
      </c>
      <c r="I35" s="146" t="s">
        <v>256</v>
      </c>
      <c r="J35" s="141">
        <v>5000</v>
      </c>
      <c r="K35" s="148">
        <f t="shared" si="11"/>
        <v>10000</v>
      </c>
      <c r="L35" s="81"/>
      <c r="M35" s="107">
        <f t="shared" si="12"/>
        <v>10000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ht="15.75" customHeight="1">
      <c r="A36" s="143"/>
      <c r="B36" s="144"/>
      <c r="C36" s="143"/>
      <c r="D36" s="81" t="s">
        <v>312</v>
      </c>
      <c r="E36" s="143" t="s">
        <v>313</v>
      </c>
      <c r="F36" s="146">
        <v>1</v>
      </c>
      <c r="G36" s="146" t="s">
        <v>37</v>
      </c>
      <c r="H36" s="146">
        <v>1</v>
      </c>
      <c r="I36" s="146" t="s">
        <v>256</v>
      </c>
      <c r="J36" s="141">
        <v>55000</v>
      </c>
      <c r="K36" s="148">
        <f t="shared" si="11"/>
        <v>55000</v>
      </c>
      <c r="L36" s="81"/>
      <c r="M36" s="107">
        <f t="shared" si="12"/>
        <v>55000</v>
      </c>
      <c r="N36" s="155" t="s">
        <v>314</v>
      </c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ht="15.75" customHeight="1">
      <c r="A37" s="143"/>
      <c r="B37" s="144"/>
      <c r="C37" s="143"/>
      <c r="D37" s="143" t="s">
        <v>315</v>
      </c>
      <c r="E37" s="143" t="s">
        <v>316</v>
      </c>
      <c r="F37" s="146">
        <v>1</v>
      </c>
      <c r="G37" s="146" t="s">
        <v>37</v>
      </c>
      <c r="H37" s="146">
        <v>1</v>
      </c>
      <c r="I37" s="146" t="s">
        <v>256</v>
      </c>
      <c r="J37" s="141">
        <v>35000</v>
      </c>
      <c r="K37" s="148">
        <f t="shared" si="11"/>
        <v>35000</v>
      </c>
      <c r="L37" s="81"/>
      <c r="M37" s="107">
        <f t="shared" si="12"/>
        <v>35000</v>
      </c>
      <c r="N37" s="155" t="s">
        <v>317</v>
      </c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ht="15.75" customHeight="1">
      <c r="A38" s="143"/>
      <c r="B38" s="144"/>
      <c r="C38" s="143"/>
      <c r="D38" s="143" t="s">
        <v>318</v>
      </c>
      <c r="E38" s="143" t="s">
        <v>319</v>
      </c>
      <c r="F38" s="146">
        <v>1</v>
      </c>
      <c r="G38" s="146" t="s">
        <v>37</v>
      </c>
      <c r="H38" s="146">
        <v>1</v>
      </c>
      <c r="I38" s="146" t="s">
        <v>256</v>
      </c>
      <c r="J38" s="141">
        <v>33932</v>
      </c>
      <c r="K38" s="151">
        <f t="shared" si="11"/>
        <v>33932</v>
      </c>
      <c r="L38" s="107">
        <f>K38</f>
        <v>33932</v>
      </c>
      <c r="M38" s="81"/>
      <c r="N38" s="155" t="s">
        <v>320</v>
      </c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ht="15.75" customHeight="1">
      <c r="A39" s="143"/>
      <c r="B39" s="144"/>
      <c r="C39" s="143"/>
      <c r="D39" s="143"/>
      <c r="E39" s="143" t="s">
        <v>271</v>
      </c>
      <c r="F39" s="146">
        <v>2</v>
      </c>
      <c r="G39" s="146" t="s">
        <v>37</v>
      </c>
      <c r="H39" s="146">
        <v>1</v>
      </c>
      <c r="I39" s="146" t="s">
        <v>256</v>
      </c>
      <c r="J39" s="141">
        <v>2300</v>
      </c>
      <c r="K39" s="148">
        <f t="shared" si="11"/>
        <v>4600</v>
      </c>
      <c r="L39" s="81"/>
      <c r="M39" s="107">
        <f t="shared" ref="M39:M44" si="13">K39</f>
        <v>4600</v>
      </c>
      <c r="N39" s="155" t="s">
        <v>321</v>
      </c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ht="15.75" customHeight="1">
      <c r="A40" s="143"/>
      <c r="B40" s="144"/>
      <c r="C40" s="143"/>
      <c r="D40" s="143"/>
      <c r="E40" s="143" t="s">
        <v>322</v>
      </c>
      <c r="F40" s="146">
        <v>1</v>
      </c>
      <c r="G40" s="146" t="s">
        <v>274</v>
      </c>
      <c r="H40" s="146">
        <v>9</v>
      </c>
      <c r="I40" s="146" t="s">
        <v>275</v>
      </c>
      <c r="J40" s="141">
        <v>4500</v>
      </c>
      <c r="K40" s="148">
        <f t="shared" si="11"/>
        <v>40500</v>
      </c>
      <c r="L40" s="81"/>
      <c r="M40" s="107">
        <f t="shared" si="13"/>
        <v>40500</v>
      </c>
      <c r="N40" s="155" t="s">
        <v>323</v>
      </c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 ht="15.75" customHeight="1">
      <c r="A41" s="143"/>
      <c r="B41" s="144"/>
      <c r="C41" s="143"/>
      <c r="D41" s="143"/>
      <c r="E41" s="143" t="s">
        <v>78</v>
      </c>
      <c r="F41" s="146">
        <v>2</v>
      </c>
      <c r="G41" s="146" t="s">
        <v>37</v>
      </c>
      <c r="H41" s="146">
        <v>9</v>
      </c>
      <c r="I41" s="146" t="s">
        <v>275</v>
      </c>
      <c r="J41" s="141">
        <v>4000</v>
      </c>
      <c r="K41" s="148">
        <f t="shared" si="11"/>
        <v>72000</v>
      </c>
      <c r="L41" s="81"/>
      <c r="M41" s="107">
        <f t="shared" si="13"/>
        <v>72000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 ht="15.75" customHeight="1">
      <c r="A42" s="143"/>
      <c r="B42" s="144"/>
      <c r="C42" s="143"/>
      <c r="D42" s="143"/>
      <c r="E42" s="143" t="s">
        <v>305</v>
      </c>
      <c r="F42" s="146">
        <v>1</v>
      </c>
      <c r="G42" s="146" t="s">
        <v>285</v>
      </c>
      <c r="H42" s="146">
        <v>1</v>
      </c>
      <c r="I42" s="146" t="s">
        <v>256</v>
      </c>
      <c r="J42" s="141">
        <v>0</v>
      </c>
      <c r="K42" s="148">
        <f t="shared" si="11"/>
        <v>0</v>
      </c>
      <c r="L42" s="154">
        <f>K42</f>
        <v>0</v>
      </c>
      <c r="M42" s="107">
        <f t="shared" si="13"/>
        <v>0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1:26" ht="15.75" customHeight="1">
      <c r="A43" s="143"/>
      <c r="B43" s="144"/>
      <c r="C43" s="143"/>
      <c r="D43" s="143"/>
      <c r="E43" s="143" t="s">
        <v>282</v>
      </c>
      <c r="F43" s="146">
        <v>2</v>
      </c>
      <c r="G43" s="146" t="s">
        <v>283</v>
      </c>
      <c r="H43" s="146">
        <v>1</v>
      </c>
      <c r="I43" s="146" t="s">
        <v>256</v>
      </c>
      <c r="J43" s="141">
        <v>70000</v>
      </c>
      <c r="K43" s="148">
        <f t="shared" si="11"/>
        <v>140000</v>
      </c>
      <c r="L43" s="81"/>
      <c r="M43" s="107">
        <f t="shared" si="13"/>
        <v>140000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ht="15.75" customHeight="1">
      <c r="A44" s="143"/>
      <c r="B44" s="144"/>
      <c r="C44" s="143"/>
      <c r="D44" s="143"/>
      <c r="E44" s="143" t="s">
        <v>284</v>
      </c>
      <c r="F44" s="146">
        <v>1</v>
      </c>
      <c r="G44" s="146" t="s">
        <v>285</v>
      </c>
      <c r="H44" s="146">
        <v>1</v>
      </c>
      <c r="I44" s="146" t="s">
        <v>256</v>
      </c>
      <c r="J44" s="141">
        <v>0</v>
      </c>
      <c r="K44" s="148">
        <f t="shared" si="11"/>
        <v>0</v>
      </c>
      <c r="L44" s="81"/>
      <c r="M44" s="107">
        <f t="shared" si="13"/>
        <v>0</v>
      </c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1:26" ht="15.75" customHeight="1">
      <c r="F45" s="146"/>
      <c r="G45" s="146"/>
      <c r="H45" s="146"/>
      <c r="I45" s="146"/>
      <c r="J45" s="141"/>
      <c r="K45" s="148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1:26" ht="15.75" customHeight="1">
      <c r="F46" s="146"/>
      <c r="G46" s="146"/>
      <c r="H46" s="146"/>
      <c r="I46" s="146"/>
      <c r="J46" s="141"/>
      <c r="K46" s="148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ht="15.75" customHeight="1">
      <c r="E47" s="143"/>
      <c r="F47" s="146"/>
      <c r="G47" s="146"/>
      <c r="H47" s="146"/>
      <c r="I47" s="146"/>
      <c r="J47" s="141"/>
      <c r="K47" s="148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15.75" customHeight="1">
      <c r="A48" s="143" t="s">
        <v>324</v>
      </c>
      <c r="B48" s="146" t="s">
        <v>325</v>
      </c>
      <c r="C48" s="143" t="s">
        <v>326</v>
      </c>
      <c r="D48" s="143" t="s">
        <v>267</v>
      </c>
      <c r="E48" s="143" t="s">
        <v>327</v>
      </c>
      <c r="F48" s="146">
        <v>1</v>
      </c>
      <c r="G48" s="146" t="s">
        <v>37</v>
      </c>
      <c r="H48" s="146">
        <v>1</v>
      </c>
      <c r="I48" s="146" t="s">
        <v>256</v>
      </c>
      <c r="J48" s="141">
        <v>5000</v>
      </c>
      <c r="K48" s="148">
        <f t="shared" ref="K48:K53" si="14">F48*H48*J48</f>
        <v>5000</v>
      </c>
      <c r="L48" s="81"/>
      <c r="M48" s="107">
        <f>K48</f>
        <v>5000</v>
      </c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15.75" customHeight="1">
      <c r="A49" s="143"/>
      <c r="B49" s="144"/>
      <c r="C49" s="143" t="s">
        <v>328</v>
      </c>
      <c r="D49" s="143" t="s">
        <v>329</v>
      </c>
      <c r="E49" s="143" t="s">
        <v>330</v>
      </c>
      <c r="F49" s="146">
        <v>1</v>
      </c>
      <c r="G49" s="146" t="s">
        <v>37</v>
      </c>
      <c r="H49" s="146">
        <v>1</v>
      </c>
      <c r="I49" s="146" t="s">
        <v>256</v>
      </c>
      <c r="J49" s="141">
        <v>13117</v>
      </c>
      <c r="K49" s="151">
        <f t="shared" si="14"/>
        <v>13117</v>
      </c>
      <c r="L49" s="107">
        <f t="shared" ref="L49:L52" si="15">K49</f>
        <v>13117</v>
      </c>
      <c r="M49" s="81"/>
      <c r="N49" s="155" t="s">
        <v>331</v>
      </c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.75" customHeight="1">
      <c r="A50" s="143"/>
      <c r="B50" s="144"/>
      <c r="C50" s="143"/>
      <c r="D50" s="143"/>
      <c r="E50" s="143" t="s">
        <v>332</v>
      </c>
      <c r="F50" s="146">
        <v>1</v>
      </c>
      <c r="G50" s="146" t="s">
        <v>37</v>
      </c>
      <c r="H50" s="146">
        <v>7</v>
      </c>
      <c r="I50" s="146" t="s">
        <v>275</v>
      </c>
      <c r="J50" s="141">
        <v>5558</v>
      </c>
      <c r="K50" s="151">
        <f t="shared" si="14"/>
        <v>38906</v>
      </c>
      <c r="L50" s="107">
        <f t="shared" si="15"/>
        <v>38906</v>
      </c>
      <c r="M50" s="81"/>
      <c r="N50" s="155" t="s">
        <v>333</v>
      </c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 ht="15.75" customHeight="1">
      <c r="A51" s="143"/>
      <c r="B51" s="144"/>
      <c r="C51" s="143"/>
      <c r="D51" s="143"/>
      <c r="E51" s="143" t="s">
        <v>78</v>
      </c>
      <c r="F51" s="146">
        <v>1</v>
      </c>
      <c r="G51" s="146" t="s">
        <v>37</v>
      </c>
      <c r="H51" s="146">
        <v>7</v>
      </c>
      <c r="I51" s="146" t="s">
        <v>275</v>
      </c>
      <c r="J51" s="141">
        <v>4000</v>
      </c>
      <c r="K51" s="152">
        <f t="shared" si="14"/>
        <v>28000</v>
      </c>
      <c r="L51" s="107">
        <f t="shared" si="15"/>
        <v>28000</v>
      </c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 ht="15.75" customHeight="1">
      <c r="A52" s="143"/>
      <c r="B52" s="144"/>
      <c r="C52" s="143"/>
      <c r="D52" s="143"/>
      <c r="E52" s="143" t="s">
        <v>305</v>
      </c>
      <c r="F52" s="146">
        <v>1</v>
      </c>
      <c r="G52" s="146" t="s">
        <v>285</v>
      </c>
      <c r="H52" s="146">
        <v>1</v>
      </c>
      <c r="I52" s="146" t="s">
        <v>256</v>
      </c>
      <c r="J52" s="141">
        <v>0</v>
      </c>
      <c r="K52" s="148">
        <f t="shared" si="14"/>
        <v>0</v>
      </c>
      <c r="L52" s="107">
        <f t="shared" si="15"/>
        <v>0</v>
      </c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1:26" ht="15.75" customHeight="1">
      <c r="A53" s="143"/>
      <c r="B53" s="144"/>
      <c r="C53" s="143"/>
      <c r="D53" s="143"/>
      <c r="E53" s="143" t="s">
        <v>282</v>
      </c>
      <c r="F53" s="146">
        <v>1</v>
      </c>
      <c r="G53" s="146" t="s">
        <v>37</v>
      </c>
      <c r="H53" s="146">
        <v>1</v>
      </c>
      <c r="I53" s="146" t="s">
        <v>256</v>
      </c>
      <c r="J53" s="141">
        <v>70000</v>
      </c>
      <c r="K53" s="148">
        <f t="shared" si="14"/>
        <v>70000</v>
      </c>
      <c r="L53" s="81"/>
      <c r="M53" s="107">
        <f>K53</f>
        <v>70000</v>
      </c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 ht="15.75" customHeight="1">
      <c r="A54" s="143"/>
      <c r="B54" s="144"/>
      <c r="C54" s="143"/>
      <c r="D54" s="143"/>
      <c r="E54" s="143"/>
      <c r="F54" s="146"/>
      <c r="G54" s="146"/>
      <c r="H54" s="146"/>
      <c r="I54" s="146"/>
      <c r="J54" s="141"/>
      <c r="K54" s="148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1:26" ht="15.75" customHeight="1">
      <c r="A55" s="143" t="s">
        <v>334</v>
      </c>
      <c r="B55" s="147" t="s">
        <v>325</v>
      </c>
      <c r="C55" s="143" t="s">
        <v>335</v>
      </c>
      <c r="D55" s="143" t="s">
        <v>336</v>
      </c>
      <c r="E55" s="143" t="s">
        <v>255</v>
      </c>
      <c r="F55" s="147">
        <v>1</v>
      </c>
      <c r="G55" s="147" t="s">
        <v>37</v>
      </c>
      <c r="H55" s="147">
        <v>1</v>
      </c>
      <c r="I55" s="147" t="s">
        <v>256</v>
      </c>
      <c r="J55" s="141">
        <v>6000</v>
      </c>
      <c r="K55" s="148">
        <f t="shared" ref="K55:K64" si="16">F55*H55*J55</f>
        <v>6000</v>
      </c>
      <c r="L55" s="81"/>
      <c r="M55" s="107">
        <f t="shared" ref="M55:M57" si="17">K55</f>
        <v>6000</v>
      </c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1:26" ht="15.75" customHeight="1">
      <c r="A56" s="143"/>
      <c r="B56" s="144"/>
      <c r="C56" s="143" t="s">
        <v>337</v>
      </c>
      <c r="D56" s="143" t="s">
        <v>264</v>
      </c>
      <c r="E56" s="143" t="s">
        <v>259</v>
      </c>
      <c r="F56" s="146">
        <v>1</v>
      </c>
      <c r="G56" s="146" t="s">
        <v>37</v>
      </c>
      <c r="H56" s="146">
        <v>1</v>
      </c>
      <c r="I56" s="146" t="s">
        <v>256</v>
      </c>
      <c r="J56" s="141">
        <v>3000</v>
      </c>
      <c r="K56" s="148">
        <f t="shared" si="16"/>
        <v>3000</v>
      </c>
      <c r="L56" s="81"/>
      <c r="M56" s="107">
        <f t="shared" si="17"/>
        <v>3000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1:26" ht="15.75" customHeight="1">
      <c r="A57" s="143"/>
      <c r="B57" s="144"/>
      <c r="C57" s="143"/>
      <c r="D57" s="143" t="s">
        <v>293</v>
      </c>
      <c r="E57" s="143" t="s">
        <v>262</v>
      </c>
      <c r="F57" s="146">
        <v>2</v>
      </c>
      <c r="G57" s="146" t="s">
        <v>37</v>
      </c>
      <c r="H57" s="146">
        <v>1</v>
      </c>
      <c r="I57" s="146" t="s">
        <v>256</v>
      </c>
      <c r="J57" s="141">
        <v>3020</v>
      </c>
      <c r="K57" s="148">
        <f t="shared" si="16"/>
        <v>6040</v>
      </c>
      <c r="L57" s="81"/>
      <c r="M57" s="107">
        <f t="shared" si="17"/>
        <v>6040</v>
      </c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1:26" ht="15.75" customHeight="1">
      <c r="A58" s="143"/>
      <c r="B58" s="144"/>
      <c r="C58" s="143"/>
      <c r="D58" s="143" t="s">
        <v>258</v>
      </c>
      <c r="E58" s="143" t="s">
        <v>338</v>
      </c>
      <c r="F58" s="146">
        <v>1</v>
      </c>
      <c r="G58" s="146" t="s">
        <v>37</v>
      </c>
      <c r="H58" s="146">
        <v>1</v>
      </c>
      <c r="I58" s="146" t="s">
        <v>256</v>
      </c>
      <c r="J58" s="141">
        <v>51244</v>
      </c>
      <c r="K58" s="151">
        <f t="shared" si="16"/>
        <v>51244</v>
      </c>
      <c r="L58" s="107">
        <f t="shared" ref="L58:L62" si="18">K58</f>
        <v>51244</v>
      </c>
      <c r="M58" s="81"/>
      <c r="N58" s="155" t="s">
        <v>339</v>
      </c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 ht="15.75" customHeight="1">
      <c r="A59" s="143"/>
      <c r="B59" s="144"/>
      <c r="C59" s="143"/>
      <c r="D59" s="143"/>
      <c r="E59" s="143" t="s">
        <v>340</v>
      </c>
      <c r="F59" s="146">
        <v>1</v>
      </c>
      <c r="G59" s="146" t="s">
        <v>37</v>
      </c>
      <c r="H59" s="146">
        <v>1</v>
      </c>
      <c r="I59" s="146" t="s">
        <v>256</v>
      </c>
      <c r="J59" s="141">
        <v>29556</v>
      </c>
      <c r="K59" s="151">
        <f t="shared" si="16"/>
        <v>29556</v>
      </c>
      <c r="L59" s="107">
        <f t="shared" si="18"/>
        <v>29556</v>
      </c>
      <c r="M59" s="81"/>
      <c r="N59" s="155" t="s">
        <v>341</v>
      </c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1:26" ht="15.75" customHeight="1">
      <c r="A60" s="143"/>
      <c r="B60" s="144"/>
      <c r="C60" s="143"/>
      <c r="D60" s="143"/>
      <c r="E60" s="143" t="s">
        <v>273</v>
      </c>
      <c r="F60" s="146">
        <v>1</v>
      </c>
      <c r="G60" s="146" t="s">
        <v>274</v>
      </c>
      <c r="H60" s="146">
        <v>7</v>
      </c>
      <c r="I60" s="146" t="s">
        <v>275</v>
      </c>
      <c r="J60" s="141">
        <v>9180</v>
      </c>
      <c r="K60" s="151">
        <f t="shared" si="16"/>
        <v>64260</v>
      </c>
      <c r="L60" s="107">
        <f t="shared" si="18"/>
        <v>64260</v>
      </c>
      <c r="M60" s="81"/>
      <c r="N60" s="155" t="s">
        <v>342</v>
      </c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1:26" ht="15.75" customHeight="1">
      <c r="A61" s="143"/>
      <c r="B61" s="144"/>
      <c r="C61" s="143"/>
      <c r="D61" s="143"/>
      <c r="E61" s="143" t="s">
        <v>78</v>
      </c>
      <c r="F61" s="146">
        <v>2</v>
      </c>
      <c r="G61" s="146" t="s">
        <v>37</v>
      </c>
      <c r="H61" s="146">
        <v>7</v>
      </c>
      <c r="I61" s="146" t="s">
        <v>275</v>
      </c>
      <c r="J61" s="141">
        <v>4000</v>
      </c>
      <c r="K61" s="152">
        <f t="shared" si="16"/>
        <v>56000</v>
      </c>
      <c r="L61" s="107">
        <f t="shared" si="18"/>
        <v>56000</v>
      </c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 ht="15.75" customHeight="1">
      <c r="A62" s="143"/>
      <c r="B62" s="144"/>
      <c r="C62" s="143"/>
      <c r="D62" s="143"/>
      <c r="E62" s="143" t="s">
        <v>281</v>
      </c>
      <c r="F62" s="146">
        <v>1</v>
      </c>
      <c r="G62" s="146" t="s">
        <v>37</v>
      </c>
      <c r="H62" s="146">
        <v>7</v>
      </c>
      <c r="I62" s="146" t="s">
        <v>275</v>
      </c>
      <c r="J62" s="141">
        <v>10000</v>
      </c>
      <c r="K62" s="152">
        <f t="shared" si="16"/>
        <v>70000</v>
      </c>
      <c r="L62" s="149">
        <f t="shared" si="18"/>
        <v>70000</v>
      </c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 ht="15.75" customHeight="1">
      <c r="A63" s="143"/>
      <c r="B63" s="144"/>
      <c r="C63" s="143"/>
      <c r="D63" s="143"/>
      <c r="E63" s="143" t="s">
        <v>282</v>
      </c>
      <c r="F63" s="146">
        <v>2</v>
      </c>
      <c r="G63" s="146" t="s">
        <v>283</v>
      </c>
      <c r="H63" s="146">
        <v>1</v>
      </c>
      <c r="I63" s="146" t="s">
        <v>256</v>
      </c>
      <c r="J63" s="141">
        <v>70000</v>
      </c>
      <c r="K63" s="148">
        <f t="shared" si="16"/>
        <v>140000</v>
      </c>
      <c r="L63" s="2"/>
      <c r="M63" s="107">
        <f>K63</f>
        <v>140000</v>
      </c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1:26" ht="15.75" customHeight="1">
      <c r="A64" s="143"/>
      <c r="B64" s="144"/>
      <c r="C64" s="143"/>
      <c r="D64" s="143"/>
      <c r="E64" s="143" t="s">
        <v>305</v>
      </c>
      <c r="F64" s="146">
        <v>1</v>
      </c>
      <c r="G64" s="146" t="s">
        <v>285</v>
      </c>
      <c r="H64" s="146">
        <v>1</v>
      </c>
      <c r="I64" s="146" t="s">
        <v>256</v>
      </c>
      <c r="J64" s="141">
        <v>0</v>
      </c>
      <c r="K64" s="148">
        <f t="shared" si="16"/>
        <v>0</v>
      </c>
      <c r="L64" s="154">
        <f>K64</f>
        <v>0</v>
      </c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1:26" ht="15.75" customHeight="1">
      <c r="A65" s="181"/>
      <c r="B65" s="183"/>
      <c r="C65" s="181"/>
      <c r="D65" s="181"/>
      <c r="E65" s="181"/>
      <c r="F65" s="182"/>
      <c r="G65" s="182"/>
      <c r="H65" s="182"/>
      <c r="I65" s="182"/>
      <c r="J65" s="141"/>
      <c r="K65" s="148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1:26" ht="15.75" customHeight="1">
      <c r="A66" s="143" t="s">
        <v>343</v>
      </c>
      <c r="B66" s="147" t="s">
        <v>287</v>
      </c>
      <c r="C66" s="143" t="s">
        <v>344</v>
      </c>
      <c r="D66" s="143" t="s">
        <v>336</v>
      </c>
      <c r="E66" s="143" t="s">
        <v>345</v>
      </c>
      <c r="F66" s="147">
        <v>2</v>
      </c>
      <c r="G66" s="147" t="s">
        <v>37</v>
      </c>
      <c r="H66" s="147">
        <v>1</v>
      </c>
      <c r="I66" s="147" t="s">
        <v>256</v>
      </c>
      <c r="J66" s="141">
        <v>3500</v>
      </c>
      <c r="K66" s="148">
        <f>F66*H66*J66</f>
        <v>7000</v>
      </c>
      <c r="L66" s="81"/>
      <c r="M66" s="107">
        <f>K66</f>
        <v>7000</v>
      </c>
      <c r="N66" s="155" t="s">
        <v>346</v>
      </c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 ht="15.75" customHeight="1">
      <c r="A67" s="143"/>
      <c r="B67" s="144"/>
      <c r="C67" s="143"/>
      <c r="D67" s="143" t="s">
        <v>347</v>
      </c>
      <c r="E67" s="143" t="s">
        <v>348</v>
      </c>
      <c r="F67" s="146">
        <v>1</v>
      </c>
      <c r="G67" s="146" t="s">
        <v>37</v>
      </c>
      <c r="H67" s="146">
        <v>1</v>
      </c>
      <c r="I67" s="146" t="s">
        <v>256</v>
      </c>
      <c r="J67" s="141">
        <v>128480</v>
      </c>
      <c r="K67" s="151">
        <f>F67:F68*H67:H68*J67:J68</f>
        <v>128480</v>
      </c>
      <c r="L67" s="107">
        <f t="shared" ref="L67:L74" si="19">K67</f>
        <v>128480</v>
      </c>
      <c r="M67" s="81"/>
      <c r="N67" s="155" t="s">
        <v>349</v>
      </c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 ht="15.75" customHeight="1">
      <c r="A68" s="143"/>
      <c r="B68" s="144"/>
      <c r="C68" s="143"/>
      <c r="D68" s="143" t="s">
        <v>293</v>
      </c>
      <c r="E68" s="143" t="s">
        <v>350</v>
      </c>
      <c r="F68" s="146">
        <v>1</v>
      </c>
      <c r="G68" s="146" t="s">
        <v>37</v>
      </c>
      <c r="H68" s="146">
        <v>1</v>
      </c>
      <c r="I68" s="146" t="s">
        <v>256</v>
      </c>
      <c r="J68" s="141">
        <v>52540</v>
      </c>
      <c r="K68" s="151">
        <f t="shared" ref="K68:K70" si="20">F67:F68*H67:H68*J67:J68</f>
        <v>52540</v>
      </c>
      <c r="L68" s="107">
        <f t="shared" si="19"/>
        <v>52540</v>
      </c>
      <c r="M68" s="81"/>
      <c r="N68" s="155" t="s">
        <v>351</v>
      </c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 ht="15.75" customHeight="1">
      <c r="A69" s="143"/>
      <c r="B69" s="144"/>
      <c r="C69" s="143"/>
      <c r="D69" s="143" t="s">
        <v>352</v>
      </c>
      <c r="E69" s="143" t="s">
        <v>353</v>
      </c>
      <c r="F69" s="146">
        <v>2</v>
      </c>
      <c r="G69" s="146" t="s">
        <v>37</v>
      </c>
      <c r="H69" s="146">
        <v>1</v>
      </c>
      <c r="I69" s="146" t="s">
        <v>256</v>
      </c>
      <c r="J69" s="141">
        <v>17600</v>
      </c>
      <c r="K69" s="151">
        <f t="shared" si="20"/>
        <v>35200</v>
      </c>
      <c r="L69" s="107">
        <f t="shared" si="19"/>
        <v>35200</v>
      </c>
      <c r="M69" s="81"/>
      <c r="N69" s="155" t="s">
        <v>280</v>
      </c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 ht="15.75" customHeight="1">
      <c r="A70" s="143"/>
      <c r="B70" s="144"/>
      <c r="C70" s="143"/>
      <c r="D70" s="143"/>
      <c r="E70" s="156" t="s">
        <v>354</v>
      </c>
      <c r="F70" s="157">
        <v>1</v>
      </c>
      <c r="G70" s="157" t="s">
        <v>37</v>
      </c>
      <c r="H70" s="157">
        <v>1</v>
      </c>
      <c r="I70" s="157" t="s">
        <v>256</v>
      </c>
      <c r="J70" s="141">
        <v>35200</v>
      </c>
      <c r="K70" s="151">
        <f t="shared" si="20"/>
        <v>35200</v>
      </c>
      <c r="L70" s="107">
        <f t="shared" si="19"/>
        <v>35200</v>
      </c>
      <c r="M70" s="81"/>
      <c r="N70" s="155" t="s">
        <v>280</v>
      </c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 ht="15.75" customHeight="1">
      <c r="A71" s="143"/>
      <c r="B71" s="143"/>
      <c r="C71" s="143"/>
      <c r="D71" s="143"/>
      <c r="E71" s="156" t="s">
        <v>355</v>
      </c>
      <c r="F71" s="157">
        <v>2</v>
      </c>
      <c r="G71" s="157" t="s">
        <v>356</v>
      </c>
      <c r="H71" s="157">
        <v>8</v>
      </c>
      <c r="I71" s="157" t="s">
        <v>275</v>
      </c>
      <c r="J71" s="141">
        <v>7865</v>
      </c>
      <c r="K71" s="151">
        <f>F69:F71*H69:H71*J69:J71</f>
        <v>125840</v>
      </c>
      <c r="L71" s="107">
        <f t="shared" si="19"/>
        <v>125840</v>
      </c>
      <c r="M71" s="81"/>
      <c r="N71" s="155" t="s">
        <v>357</v>
      </c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 ht="15.75" customHeight="1">
      <c r="A72" s="143"/>
      <c r="B72" s="143"/>
      <c r="C72" s="143"/>
      <c r="D72" s="143"/>
      <c r="E72" s="143" t="s">
        <v>78</v>
      </c>
      <c r="F72" s="146">
        <v>2</v>
      </c>
      <c r="G72" s="146" t="s">
        <v>37</v>
      </c>
      <c r="H72" s="146">
        <v>8</v>
      </c>
      <c r="I72" s="146" t="s">
        <v>275</v>
      </c>
      <c r="J72" s="141">
        <v>4000</v>
      </c>
      <c r="K72" s="152">
        <f t="shared" ref="K72:K74" si="21">F71:F72*H71:H72*J71:J72</f>
        <v>64000</v>
      </c>
      <c r="L72" s="107">
        <f t="shared" si="19"/>
        <v>64000</v>
      </c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 ht="15.75" customHeight="1">
      <c r="A73" s="143"/>
      <c r="B73" s="143"/>
      <c r="C73" s="143"/>
      <c r="D73" s="143"/>
      <c r="E73" s="143" t="s">
        <v>281</v>
      </c>
      <c r="F73" s="146">
        <v>1</v>
      </c>
      <c r="G73" s="146" t="s">
        <v>37</v>
      </c>
      <c r="H73" s="146">
        <v>8</v>
      </c>
      <c r="I73" s="146" t="s">
        <v>275</v>
      </c>
      <c r="J73" s="141">
        <v>20000</v>
      </c>
      <c r="K73" s="152">
        <f t="shared" si="21"/>
        <v>160000</v>
      </c>
      <c r="L73" s="149">
        <f t="shared" si="19"/>
        <v>160000</v>
      </c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 ht="15.75" customHeight="1">
      <c r="A74" s="143"/>
      <c r="B74" s="143"/>
      <c r="C74" s="143"/>
      <c r="D74" s="143"/>
      <c r="E74" s="143" t="s">
        <v>305</v>
      </c>
      <c r="F74" s="146">
        <v>1</v>
      </c>
      <c r="G74" s="146" t="s">
        <v>285</v>
      </c>
      <c r="H74" s="146">
        <v>1</v>
      </c>
      <c r="I74" s="146" t="s">
        <v>256</v>
      </c>
      <c r="J74" s="141">
        <v>0</v>
      </c>
      <c r="K74" s="148">
        <f t="shared" si="21"/>
        <v>0</v>
      </c>
      <c r="L74" s="154">
        <f t="shared" si="19"/>
        <v>0</v>
      </c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1:26" ht="15.75" customHeight="1">
      <c r="A75" s="143"/>
      <c r="B75" s="143"/>
      <c r="C75" s="143"/>
      <c r="D75" s="143"/>
      <c r="J75" s="14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1:26" ht="15.75" customHeight="1">
      <c r="A76" s="181"/>
      <c r="B76" s="181"/>
      <c r="C76" s="181"/>
      <c r="D76" s="181"/>
      <c r="E76" s="181"/>
      <c r="F76" s="182"/>
      <c r="G76" s="182"/>
      <c r="H76" s="182"/>
      <c r="I76" s="182"/>
      <c r="J76" s="141"/>
      <c r="K76" s="107"/>
      <c r="L76" s="81"/>
      <c r="M76" s="81"/>
      <c r="N76" s="107">
        <f t="shared" ref="N76:P76" si="22">SUM(K5:K74)</f>
        <v>2666003.9900000002</v>
      </c>
      <c r="O76" s="107">
        <f t="shared" si="22"/>
        <v>1846883.99</v>
      </c>
      <c r="P76" s="107">
        <f t="shared" si="22"/>
        <v>819120</v>
      </c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1:26" ht="15.75" customHeight="1">
      <c r="A77" s="143" t="s">
        <v>358</v>
      </c>
      <c r="B77" s="147"/>
      <c r="C77" s="145" t="s">
        <v>359</v>
      </c>
      <c r="D77" s="143"/>
      <c r="E77" s="143"/>
      <c r="F77" s="147"/>
      <c r="G77" s="147"/>
      <c r="H77" s="147"/>
      <c r="I77" s="147"/>
      <c r="J77" s="141"/>
      <c r="K77" s="107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 ht="15.75" customHeight="1">
      <c r="A78" s="143"/>
      <c r="B78" s="144"/>
      <c r="C78" s="145"/>
      <c r="D78" s="143"/>
      <c r="E78" s="143"/>
      <c r="F78" s="146"/>
      <c r="G78" s="146"/>
      <c r="H78" s="146"/>
      <c r="I78" s="146"/>
      <c r="J78" s="141"/>
      <c r="K78" s="107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1:26" ht="15.75" customHeight="1">
      <c r="A79" s="143"/>
      <c r="B79" s="144"/>
      <c r="C79" s="145" t="s">
        <v>360</v>
      </c>
      <c r="D79" s="143"/>
      <c r="E79" s="143"/>
      <c r="F79" s="146"/>
      <c r="G79" s="146"/>
      <c r="H79" s="146"/>
      <c r="I79" s="146"/>
      <c r="J79" s="141"/>
      <c r="K79" s="107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1:26" ht="15.75" customHeight="1">
      <c r="A80" s="143"/>
      <c r="B80" s="144"/>
      <c r="C80" s="145"/>
      <c r="D80" s="143"/>
      <c r="E80" s="143"/>
      <c r="F80" s="146"/>
      <c r="G80" s="146"/>
      <c r="H80" s="146"/>
      <c r="I80" s="146"/>
      <c r="J80" s="141"/>
      <c r="K80" s="107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1:26" ht="15.75" customHeight="1">
      <c r="A81" s="143"/>
      <c r="B81" s="144"/>
      <c r="C81" s="145"/>
      <c r="D81" s="143"/>
      <c r="E81" s="145" t="s">
        <v>361</v>
      </c>
      <c r="F81" s="146">
        <v>1</v>
      </c>
      <c r="G81" s="146" t="s">
        <v>285</v>
      </c>
      <c r="H81" s="146">
        <v>1</v>
      </c>
      <c r="I81" s="146" t="s">
        <v>256</v>
      </c>
      <c r="J81" s="141">
        <v>200000</v>
      </c>
      <c r="K81" s="107">
        <f t="shared" ref="K81:K84" si="23">F81*H81*J81</f>
        <v>200000</v>
      </c>
      <c r="L81" s="81"/>
      <c r="M81" s="107">
        <f t="shared" ref="M81:M84" si="24">K81</f>
        <v>200000</v>
      </c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1:26" ht="15.75" customHeight="1">
      <c r="A82" s="143"/>
      <c r="B82" s="144"/>
      <c r="C82" s="145"/>
      <c r="D82" s="143"/>
      <c r="E82" s="145" t="s">
        <v>362</v>
      </c>
      <c r="F82" s="146">
        <v>1</v>
      </c>
      <c r="G82" s="146" t="s">
        <v>285</v>
      </c>
      <c r="H82" s="146">
        <v>1</v>
      </c>
      <c r="I82" s="146" t="s">
        <v>256</v>
      </c>
      <c r="J82" s="141">
        <v>100000</v>
      </c>
      <c r="K82" s="107">
        <f t="shared" si="23"/>
        <v>100000</v>
      </c>
      <c r="L82" s="81"/>
      <c r="M82" s="107">
        <f t="shared" si="24"/>
        <v>100000</v>
      </c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1:26" ht="15.75" customHeight="1">
      <c r="A83" s="143"/>
      <c r="B83" s="144"/>
      <c r="C83" s="145"/>
      <c r="D83" s="143"/>
      <c r="E83" s="145" t="s">
        <v>363</v>
      </c>
      <c r="F83" s="146">
        <v>1</v>
      </c>
      <c r="G83" s="146" t="s">
        <v>285</v>
      </c>
      <c r="H83" s="146">
        <v>12</v>
      </c>
      <c r="I83" s="146" t="s">
        <v>256</v>
      </c>
      <c r="J83" s="141">
        <v>8000</v>
      </c>
      <c r="K83" s="107">
        <f t="shared" si="23"/>
        <v>96000</v>
      </c>
      <c r="L83" s="81"/>
      <c r="M83" s="107">
        <f t="shared" si="24"/>
        <v>96000</v>
      </c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1:26" ht="15.75" customHeight="1">
      <c r="A84" s="143"/>
      <c r="B84" s="144"/>
      <c r="C84" s="145"/>
      <c r="D84" s="143"/>
      <c r="E84" s="145" t="s">
        <v>364</v>
      </c>
      <c r="F84" s="146">
        <v>1</v>
      </c>
      <c r="G84" s="146" t="s">
        <v>285</v>
      </c>
      <c r="H84" s="146">
        <v>1</v>
      </c>
      <c r="I84" s="146" t="s">
        <v>256</v>
      </c>
      <c r="J84" s="141">
        <v>40000</v>
      </c>
      <c r="K84" s="107">
        <f t="shared" si="23"/>
        <v>40000</v>
      </c>
      <c r="L84" s="81"/>
      <c r="M84" s="107">
        <f t="shared" si="24"/>
        <v>40000</v>
      </c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1:26" ht="15.75" customHeight="1">
      <c r="A85" s="143"/>
      <c r="B85" s="144"/>
      <c r="C85" s="145"/>
      <c r="D85" s="143"/>
      <c r="E85" s="143"/>
      <c r="F85" s="146"/>
      <c r="G85" s="146"/>
      <c r="H85" s="146"/>
      <c r="I85" s="146"/>
      <c r="J85" s="141"/>
      <c r="K85" s="107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1:26" ht="15.75" customHeight="1">
      <c r="A86" s="143" t="s">
        <v>365</v>
      </c>
      <c r="B86" s="144"/>
      <c r="C86" s="145" t="s">
        <v>366</v>
      </c>
      <c r="D86" s="143" t="s">
        <v>79</v>
      </c>
      <c r="E86" s="143" t="s">
        <v>367</v>
      </c>
      <c r="F86" s="146">
        <v>2</v>
      </c>
      <c r="G86" s="146" t="s">
        <v>37</v>
      </c>
      <c r="H86" s="146">
        <v>1</v>
      </c>
      <c r="I86" s="146" t="s">
        <v>256</v>
      </c>
      <c r="J86" s="141">
        <v>90000</v>
      </c>
      <c r="K86" s="107">
        <f t="shared" ref="K86:K88" si="25">F86*H86*J86</f>
        <v>180000</v>
      </c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1:26" ht="15.75" customHeight="1">
      <c r="A87" s="143"/>
      <c r="B87" s="144"/>
      <c r="C87" s="145"/>
      <c r="D87" s="143"/>
      <c r="E87" s="143" t="s">
        <v>368</v>
      </c>
      <c r="F87" s="146">
        <v>1</v>
      </c>
      <c r="G87" s="146" t="s">
        <v>37</v>
      </c>
      <c r="H87" s="146">
        <v>1</v>
      </c>
      <c r="I87" s="146" t="s">
        <v>256</v>
      </c>
      <c r="J87" s="141">
        <v>70000</v>
      </c>
      <c r="K87" s="107">
        <f t="shared" si="25"/>
        <v>70000</v>
      </c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1:26" ht="15.75" customHeight="1">
      <c r="A88" s="143"/>
      <c r="B88" s="144"/>
      <c r="C88" s="145"/>
      <c r="D88" s="143"/>
      <c r="E88" s="143" t="s">
        <v>369</v>
      </c>
      <c r="F88" s="146">
        <v>5</v>
      </c>
      <c r="G88" s="146" t="s">
        <v>285</v>
      </c>
      <c r="H88" s="146">
        <v>1</v>
      </c>
      <c r="I88" s="146" t="s">
        <v>256</v>
      </c>
      <c r="J88" s="141">
        <v>2000</v>
      </c>
      <c r="K88" s="107">
        <f t="shared" si="25"/>
        <v>10000</v>
      </c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1:26" ht="15.75" customHeight="1">
      <c r="A89" s="143"/>
      <c r="B89" s="144"/>
      <c r="C89" s="145"/>
      <c r="D89" s="143"/>
      <c r="E89" s="143"/>
      <c r="F89" s="146"/>
      <c r="G89" s="146"/>
      <c r="H89" s="146"/>
      <c r="I89" s="146"/>
      <c r="J89" s="141"/>
      <c r="K89" s="107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6" ht="15.75" customHeight="1">
      <c r="A90" s="181"/>
      <c r="B90" s="183"/>
      <c r="C90" s="181"/>
      <c r="D90" s="181"/>
      <c r="E90" s="181"/>
      <c r="F90" s="182"/>
      <c r="G90" s="182"/>
      <c r="H90" s="182"/>
      <c r="I90" s="182"/>
      <c r="J90" s="141"/>
      <c r="K90" s="107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1:26" ht="15.75" customHeight="1">
      <c r="A91" s="158" t="s">
        <v>370</v>
      </c>
      <c r="B91" s="147" t="s">
        <v>371</v>
      </c>
      <c r="C91" s="143" t="s">
        <v>372</v>
      </c>
      <c r="D91" s="143" t="s">
        <v>373</v>
      </c>
      <c r="E91" s="143" t="s">
        <v>262</v>
      </c>
      <c r="F91" s="159">
        <v>3</v>
      </c>
      <c r="G91" s="147" t="s">
        <v>37</v>
      </c>
      <c r="H91" s="147">
        <v>1</v>
      </c>
      <c r="I91" s="147" t="s">
        <v>256</v>
      </c>
      <c r="J91" s="153">
        <v>6040</v>
      </c>
      <c r="K91" s="148">
        <f t="shared" ref="K91:K107" si="26">F91*H91*J91</f>
        <v>18120</v>
      </c>
      <c r="L91" s="149"/>
      <c r="M91" s="149">
        <f t="shared" ref="M91:M96" si="27">K91</f>
        <v>18120</v>
      </c>
      <c r="N91" s="149" t="s">
        <v>374</v>
      </c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1:26" ht="15.75" customHeight="1">
      <c r="A92" s="143"/>
      <c r="B92" s="144"/>
      <c r="C92" s="143"/>
      <c r="D92" s="143" t="s">
        <v>375</v>
      </c>
      <c r="E92" s="143" t="s">
        <v>311</v>
      </c>
      <c r="F92" s="146">
        <v>1</v>
      </c>
      <c r="G92" s="146" t="s">
        <v>37</v>
      </c>
      <c r="H92" s="146">
        <v>1</v>
      </c>
      <c r="I92" s="146" t="s">
        <v>256</v>
      </c>
      <c r="J92" s="141">
        <v>5000</v>
      </c>
      <c r="K92" s="148">
        <f t="shared" si="26"/>
        <v>5000</v>
      </c>
      <c r="L92" s="141"/>
      <c r="M92" s="141">
        <f t="shared" si="27"/>
        <v>5000</v>
      </c>
      <c r="N92" s="14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1:26" ht="15.75" customHeight="1">
      <c r="A93" s="143"/>
      <c r="B93" s="144"/>
      <c r="C93" s="143"/>
      <c r="D93" s="143" t="s">
        <v>376</v>
      </c>
      <c r="E93" s="143" t="s">
        <v>377</v>
      </c>
      <c r="F93" s="146">
        <v>1</v>
      </c>
      <c r="G93" s="146" t="s">
        <v>37</v>
      </c>
      <c r="H93" s="146">
        <v>1</v>
      </c>
      <c r="I93" s="146" t="s">
        <v>256</v>
      </c>
      <c r="J93" s="141">
        <v>5000</v>
      </c>
      <c r="K93" s="148">
        <f t="shared" si="26"/>
        <v>5000</v>
      </c>
      <c r="M93" s="107">
        <f t="shared" si="27"/>
        <v>5000</v>
      </c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1:26" ht="15.75" customHeight="1">
      <c r="A94" s="143"/>
      <c r="B94" s="144"/>
      <c r="C94" s="143"/>
      <c r="D94" s="143" t="s">
        <v>378</v>
      </c>
      <c r="E94" s="143" t="s">
        <v>379</v>
      </c>
      <c r="F94" s="146">
        <v>1</v>
      </c>
      <c r="G94" s="146" t="s">
        <v>37</v>
      </c>
      <c r="H94" s="146">
        <v>1</v>
      </c>
      <c r="I94" s="146" t="s">
        <v>256</v>
      </c>
      <c r="J94" s="141">
        <v>6000</v>
      </c>
      <c r="K94" s="148">
        <f t="shared" si="26"/>
        <v>6000</v>
      </c>
      <c r="L94" s="141"/>
      <c r="M94" s="141">
        <f t="shared" si="27"/>
        <v>6000</v>
      </c>
      <c r="N94" s="14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1:26" ht="15.75" customHeight="1">
      <c r="A95" s="143"/>
      <c r="B95" s="144"/>
      <c r="C95" s="143"/>
      <c r="D95" s="143" t="s">
        <v>380</v>
      </c>
      <c r="E95" s="143" t="s">
        <v>259</v>
      </c>
      <c r="F95" s="147">
        <v>3</v>
      </c>
      <c r="G95" s="146" t="s">
        <v>37</v>
      </c>
      <c r="H95" s="146">
        <v>1</v>
      </c>
      <c r="I95" s="146" t="s">
        <v>256</v>
      </c>
      <c r="J95" s="141">
        <v>3000</v>
      </c>
      <c r="K95" s="148">
        <f t="shared" si="26"/>
        <v>9000</v>
      </c>
      <c r="L95" s="149"/>
      <c r="M95" s="149">
        <f t="shared" si="27"/>
        <v>9000</v>
      </c>
      <c r="N95" s="149" t="s">
        <v>381</v>
      </c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1:26" ht="15.75" customHeight="1">
      <c r="A96" s="143"/>
      <c r="B96" s="144"/>
      <c r="C96" s="143"/>
      <c r="D96" s="143" t="s">
        <v>382</v>
      </c>
      <c r="E96" s="143" t="s">
        <v>383</v>
      </c>
      <c r="F96" s="159">
        <v>9</v>
      </c>
      <c r="G96" s="146" t="s">
        <v>37</v>
      </c>
      <c r="H96" s="146">
        <v>1</v>
      </c>
      <c r="I96" s="146" t="s">
        <v>256</v>
      </c>
      <c r="J96" s="141">
        <v>2000</v>
      </c>
      <c r="K96" s="148">
        <f t="shared" si="26"/>
        <v>18000</v>
      </c>
      <c r="L96" s="141"/>
      <c r="M96" s="141">
        <f t="shared" si="27"/>
        <v>18000</v>
      </c>
      <c r="N96" s="14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1:26" ht="15.75" customHeight="1">
      <c r="A97" s="143"/>
      <c r="B97" s="144"/>
      <c r="C97" s="143"/>
      <c r="D97" s="143" t="s">
        <v>336</v>
      </c>
      <c r="E97" s="143" t="s">
        <v>384</v>
      </c>
      <c r="F97" s="159">
        <v>3</v>
      </c>
      <c r="G97" s="146" t="s">
        <v>37</v>
      </c>
      <c r="H97" s="146">
        <v>1</v>
      </c>
      <c r="I97" s="146" t="s">
        <v>256</v>
      </c>
      <c r="J97" s="141">
        <v>99000</v>
      </c>
      <c r="K97" s="148">
        <f t="shared" si="26"/>
        <v>297000</v>
      </c>
      <c r="L97" s="141">
        <f t="shared" ref="L97:L101" si="28">K97</f>
        <v>297000</v>
      </c>
      <c r="M97" s="141"/>
      <c r="N97" s="160" t="s">
        <v>385</v>
      </c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1:26" ht="15.75" customHeight="1">
      <c r="A98" s="143"/>
      <c r="B98" s="144"/>
      <c r="C98" s="143"/>
      <c r="D98" s="143" t="s">
        <v>386</v>
      </c>
      <c r="E98" s="143" t="s">
        <v>387</v>
      </c>
      <c r="F98" s="146">
        <v>1</v>
      </c>
      <c r="G98" s="146" t="s">
        <v>37</v>
      </c>
      <c r="H98" s="146">
        <v>1</v>
      </c>
      <c r="I98" s="146" t="s">
        <v>256</v>
      </c>
      <c r="J98" s="141">
        <v>85000</v>
      </c>
      <c r="K98" s="148">
        <f t="shared" si="26"/>
        <v>85000</v>
      </c>
      <c r="L98" s="141">
        <f t="shared" si="28"/>
        <v>85000</v>
      </c>
      <c r="M98" s="141"/>
      <c r="N98" s="160" t="s">
        <v>388</v>
      </c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 ht="15.75" customHeight="1">
      <c r="A99" s="143"/>
      <c r="B99" s="144"/>
      <c r="C99" s="143"/>
      <c r="D99" s="143" t="s">
        <v>293</v>
      </c>
      <c r="E99" s="143" t="s">
        <v>389</v>
      </c>
      <c r="F99" s="146">
        <v>1</v>
      </c>
      <c r="G99" s="146" t="s">
        <v>37</v>
      </c>
      <c r="H99" s="146">
        <v>1</v>
      </c>
      <c r="I99" s="146" t="s">
        <v>256</v>
      </c>
      <c r="J99" s="141">
        <v>75500</v>
      </c>
      <c r="K99" s="148">
        <f t="shared" si="26"/>
        <v>75500</v>
      </c>
      <c r="L99" s="141">
        <f t="shared" si="28"/>
        <v>75500</v>
      </c>
      <c r="M99" s="141"/>
      <c r="N99" s="160" t="s">
        <v>390</v>
      </c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 ht="15.75" customHeight="1">
      <c r="A100" s="143"/>
      <c r="B100" s="144"/>
      <c r="C100" s="143"/>
      <c r="D100" s="143" t="s">
        <v>391</v>
      </c>
      <c r="E100" s="143" t="s">
        <v>392</v>
      </c>
      <c r="F100" s="146">
        <v>1</v>
      </c>
      <c r="G100" s="146" t="s">
        <v>37</v>
      </c>
      <c r="H100" s="146">
        <v>1</v>
      </c>
      <c r="I100" s="146" t="s">
        <v>256</v>
      </c>
      <c r="J100" s="107">
        <v>71000</v>
      </c>
      <c r="K100" s="148">
        <f t="shared" si="26"/>
        <v>71000</v>
      </c>
      <c r="L100" s="107">
        <f t="shared" si="28"/>
        <v>71000</v>
      </c>
      <c r="N100" s="155" t="s">
        <v>393</v>
      </c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 ht="15.75" customHeight="1">
      <c r="A101" s="143"/>
      <c r="B101" s="144"/>
      <c r="C101" s="143"/>
      <c r="D101" s="143" t="s">
        <v>394</v>
      </c>
      <c r="E101" s="143" t="s">
        <v>395</v>
      </c>
      <c r="F101" s="159">
        <v>3</v>
      </c>
      <c r="G101" s="146" t="s">
        <v>37</v>
      </c>
      <c r="H101" s="146">
        <v>1</v>
      </c>
      <c r="I101" s="146" t="s">
        <v>256</v>
      </c>
      <c r="J101" s="141">
        <v>10000</v>
      </c>
      <c r="K101" s="148">
        <f t="shared" si="26"/>
        <v>30000</v>
      </c>
      <c r="L101" s="149">
        <f t="shared" si="28"/>
        <v>30000</v>
      </c>
      <c r="M101" s="149"/>
      <c r="N101" s="149" t="s">
        <v>381</v>
      </c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 ht="15.75" customHeight="1">
      <c r="A102" s="143"/>
      <c r="B102" s="144"/>
      <c r="C102" s="143"/>
      <c r="D102" s="143"/>
      <c r="E102" s="143" t="s">
        <v>396</v>
      </c>
      <c r="F102" s="146">
        <v>3</v>
      </c>
      <c r="G102" s="146" t="s">
        <v>37</v>
      </c>
      <c r="H102" s="146">
        <v>1</v>
      </c>
      <c r="I102" s="146" t="s">
        <v>256</v>
      </c>
      <c r="J102" s="141">
        <v>12500</v>
      </c>
      <c r="K102" s="148">
        <f t="shared" si="26"/>
        <v>37500</v>
      </c>
      <c r="L102" s="141"/>
      <c r="M102" s="141">
        <f t="shared" ref="M102:M103" si="29">K102</f>
        <v>37500</v>
      </c>
      <c r="N102" s="160" t="s">
        <v>397</v>
      </c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 ht="15.75" customHeight="1">
      <c r="A103" s="143"/>
      <c r="B103" s="144"/>
      <c r="C103" s="143"/>
      <c r="D103" s="143"/>
      <c r="E103" s="143" t="s">
        <v>398</v>
      </c>
      <c r="F103" s="146">
        <v>1</v>
      </c>
      <c r="G103" s="146" t="s">
        <v>37</v>
      </c>
      <c r="H103" s="146">
        <v>1</v>
      </c>
      <c r="I103" s="146" t="s">
        <v>256</v>
      </c>
      <c r="J103" s="141">
        <v>12500</v>
      </c>
      <c r="K103" s="148">
        <f t="shared" si="26"/>
        <v>12500</v>
      </c>
      <c r="L103" s="141"/>
      <c r="M103" s="141">
        <f t="shared" si="29"/>
        <v>12500</v>
      </c>
      <c r="N103" s="160" t="s">
        <v>397</v>
      </c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 ht="15.75" customHeight="1">
      <c r="A104" s="143"/>
      <c r="B104" s="144"/>
      <c r="C104" s="143"/>
      <c r="D104" s="143"/>
      <c r="E104" s="143" t="s">
        <v>399</v>
      </c>
      <c r="F104" s="159">
        <v>7</v>
      </c>
      <c r="G104" s="146" t="s">
        <v>37</v>
      </c>
      <c r="H104" s="146">
        <v>12</v>
      </c>
      <c r="I104" s="146" t="s">
        <v>275</v>
      </c>
      <c r="J104" s="141">
        <v>6000</v>
      </c>
      <c r="K104" s="148">
        <f t="shared" si="26"/>
        <v>504000</v>
      </c>
      <c r="L104" s="141">
        <f>K104</f>
        <v>504000</v>
      </c>
      <c r="M104" s="141"/>
      <c r="N104" s="14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 ht="15.75" customHeight="1">
      <c r="A105" s="143"/>
      <c r="B105" s="144"/>
      <c r="C105" s="143"/>
      <c r="D105" s="143"/>
      <c r="E105" s="143" t="s">
        <v>78</v>
      </c>
      <c r="F105" s="147">
        <v>11</v>
      </c>
      <c r="G105" s="146" t="s">
        <v>37</v>
      </c>
      <c r="H105" s="146">
        <v>12</v>
      </c>
      <c r="I105" s="146" t="s">
        <v>275</v>
      </c>
      <c r="J105" s="141">
        <v>4000</v>
      </c>
      <c r="K105" s="148">
        <f t="shared" si="26"/>
        <v>528000</v>
      </c>
      <c r="L105" s="149"/>
      <c r="M105" s="149">
        <f>K105</f>
        <v>528000</v>
      </c>
      <c r="N105" s="149" t="s">
        <v>400</v>
      </c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 ht="15.75" customHeight="1">
      <c r="A106" s="143"/>
      <c r="B106" s="144"/>
      <c r="C106" s="143"/>
      <c r="D106" s="143"/>
      <c r="E106" s="143" t="s">
        <v>401</v>
      </c>
      <c r="F106" s="146">
        <v>1</v>
      </c>
      <c r="G106" s="146" t="s">
        <v>285</v>
      </c>
      <c r="H106" s="146">
        <v>12</v>
      </c>
      <c r="I106" s="146" t="s">
        <v>275</v>
      </c>
      <c r="J106" s="141">
        <v>5000</v>
      </c>
      <c r="K106" s="148">
        <f t="shared" si="26"/>
        <v>60000</v>
      </c>
      <c r="L106" s="141">
        <f t="shared" ref="L106:L107" si="30">K106</f>
        <v>60000</v>
      </c>
      <c r="M106" s="141"/>
      <c r="N106" s="14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spans="1:26" ht="15.75" customHeight="1">
      <c r="A107" s="143"/>
      <c r="B107" s="144"/>
      <c r="C107" s="143"/>
      <c r="D107" s="143"/>
      <c r="E107" s="143" t="s">
        <v>402</v>
      </c>
      <c r="F107" s="146">
        <v>1</v>
      </c>
      <c r="G107" s="146" t="s">
        <v>285</v>
      </c>
      <c r="H107" s="146">
        <v>12</v>
      </c>
      <c r="I107" s="146" t="s">
        <v>275</v>
      </c>
      <c r="J107" s="141"/>
      <c r="K107" s="148">
        <f t="shared" si="26"/>
        <v>0</v>
      </c>
      <c r="L107" s="141">
        <f t="shared" si="30"/>
        <v>0</v>
      </c>
      <c r="M107" s="141"/>
      <c r="N107" s="14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spans="1:26" ht="15.75" customHeight="1">
      <c r="A108" s="143"/>
      <c r="B108" s="144"/>
      <c r="C108" s="143"/>
      <c r="D108" s="143"/>
      <c r="E108" s="143"/>
      <c r="F108" s="146"/>
      <c r="G108" s="146"/>
      <c r="H108" s="146"/>
      <c r="I108" s="146"/>
      <c r="J108" s="141"/>
      <c r="K108" s="148"/>
      <c r="L108" s="141"/>
      <c r="M108" s="141"/>
      <c r="N108" s="14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spans="1:26" ht="15.75" customHeight="1">
      <c r="A109" s="181"/>
      <c r="B109" s="183"/>
      <c r="C109" s="181"/>
      <c r="D109" s="181"/>
      <c r="E109" s="181"/>
      <c r="F109" s="182"/>
      <c r="G109" s="182"/>
      <c r="H109" s="182"/>
      <c r="I109" s="182"/>
      <c r="J109" s="141"/>
      <c r="K109" s="107"/>
      <c r="L109" s="141"/>
      <c r="M109" s="141"/>
      <c r="N109" s="14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 ht="15.75" customHeight="1">
      <c r="A110" s="158" t="s">
        <v>403</v>
      </c>
      <c r="B110" s="147" t="s">
        <v>404</v>
      </c>
      <c r="C110" s="143" t="s">
        <v>405</v>
      </c>
      <c r="D110" s="143" t="s">
        <v>373</v>
      </c>
      <c r="E110" s="143" t="s">
        <v>262</v>
      </c>
      <c r="F110" s="159">
        <v>3</v>
      </c>
      <c r="G110" s="147" t="s">
        <v>37</v>
      </c>
      <c r="H110" s="147">
        <v>1</v>
      </c>
      <c r="I110" s="147" t="s">
        <v>256</v>
      </c>
      <c r="J110" s="161">
        <v>6040</v>
      </c>
      <c r="K110" s="162">
        <f t="shared" ref="K110:K126" si="31">F110*H110*J110</f>
        <v>18120</v>
      </c>
      <c r="L110" s="163"/>
      <c r="M110" s="163">
        <f t="shared" ref="M110:M125" si="32">K110</f>
        <v>18120</v>
      </c>
      <c r="N110" s="149" t="s">
        <v>374</v>
      </c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 ht="15.75" customHeight="1">
      <c r="A111" s="143"/>
      <c r="B111" s="144"/>
      <c r="C111" s="143"/>
      <c r="D111" s="143" t="s">
        <v>406</v>
      </c>
      <c r="E111" s="143" t="s">
        <v>311</v>
      </c>
      <c r="F111" s="146">
        <v>1</v>
      </c>
      <c r="G111" s="146" t="s">
        <v>37</v>
      </c>
      <c r="H111" s="146">
        <v>1</v>
      </c>
      <c r="I111" s="146" t="s">
        <v>256</v>
      </c>
      <c r="J111" s="141">
        <v>5000</v>
      </c>
      <c r="K111" s="148">
        <f t="shared" si="31"/>
        <v>5000</v>
      </c>
      <c r="L111" s="141"/>
      <c r="M111" s="141">
        <f t="shared" si="32"/>
        <v>5000</v>
      </c>
      <c r="N111" s="14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 ht="15.75" customHeight="1">
      <c r="A112" s="143"/>
      <c r="B112" s="144"/>
      <c r="C112" s="143"/>
      <c r="D112" s="143" t="s">
        <v>376</v>
      </c>
      <c r="E112" s="143" t="s">
        <v>379</v>
      </c>
      <c r="F112" s="146">
        <v>1</v>
      </c>
      <c r="G112" s="146" t="s">
        <v>37</v>
      </c>
      <c r="H112" s="146">
        <v>1</v>
      </c>
      <c r="I112" s="146" t="s">
        <v>256</v>
      </c>
      <c r="J112" s="141">
        <v>6000</v>
      </c>
      <c r="K112" s="148">
        <f t="shared" si="31"/>
        <v>6000</v>
      </c>
      <c r="L112" s="141"/>
      <c r="M112" s="141">
        <f t="shared" si="32"/>
        <v>6000</v>
      </c>
      <c r="N112" s="14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 ht="15.75" customHeight="1">
      <c r="A113" s="143"/>
      <c r="B113" s="144"/>
      <c r="C113" s="143"/>
      <c r="D113" s="143" t="s">
        <v>407</v>
      </c>
      <c r="E113" s="143" t="s">
        <v>259</v>
      </c>
      <c r="F113" s="147">
        <v>3</v>
      </c>
      <c r="G113" s="146" t="s">
        <v>37</v>
      </c>
      <c r="H113" s="146">
        <v>1</v>
      </c>
      <c r="I113" s="146" t="s">
        <v>256</v>
      </c>
      <c r="J113" s="141">
        <v>3000</v>
      </c>
      <c r="K113" s="148">
        <f t="shared" si="31"/>
        <v>9000</v>
      </c>
      <c r="L113" s="149"/>
      <c r="M113" s="149">
        <f t="shared" si="32"/>
        <v>9000</v>
      </c>
      <c r="N113" s="149" t="s">
        <v>381</v>
      </c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 ht="15.75" customHeight="1">
      <c r="A114" s="143"/>
      <c r="B114" s="144"/>
      <c r="C114" s="143"/>
      <c r="D114" s="143" t="s">
        <v>336</v>
      </c>
      <c r="E114" s="143" t="s">
        <v>408</v>
      </c>
      <c r="F114" s="146">
        <v>10</v>
      </c>
      <c r="G114" s="146" t="s">
        <v>37</v>
      </c>
      <c r="H114" s="146">
        <v>1</v>
      </c>
      <c r="I114" s="146" t="s">
        <v>256</v>
      </c>
      <c r="J114" s="141">
        <v>3000</v>
      </c>
      <c r="K114" s="148">
        <f t="shared" si="31"/>
        <v>30000</v>
      </c>
      <c r="L114" s="141"/>
      <c r="M114" s="141">
        <f t="shared" si="32"/>
        <v>30000</v>
      </c>
      <c r="N114" s="14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 ht="15.75" customHeight="1">
      <c r="A115" s="143"/>
      <c r="B115" s="144"/>
      <c r="C115" s="143"/>
      <c r="D115" s="143" t="s">
        <v>409</v>
      </c>
      <c r="E115" s="143" t="s">
        <v>383</v>
      </c>
      <c r="F115" s="159">
        <v>2</v>
      </c>
      <c r="G115" s="146" t="s">
        <v>37</v>
      </c>
      <c r="H115" s="146">
        <v>1</v>
      </c>
      <c r="I115" s="146" t="s">
        <v>256</v>
      </c>
      <c r="J115" s="141">
        <v>2000</v>
      </c>
      <c r="K115" s="148">
        <f t="shared" si="31"/>
        <v>4000</v>
      </c>
      <c r="L115" s="141"/>
      <c r="M115" s="141">
        <f t="shared" si="32"/>
        <v>4000</v>
      </c>
      <c r="N115" s="14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 ht="15.75" customHeight="1">
      <c r="A116" s="143"/>
      <c r="B116" s="144"/>
      <c r="C116" s="143"/>
      <c r="D116" s="143" t="s">
        <v>293</v>
      </c>
      <c r="E116" s="143" t="s">
        <v>377</v>
      </c>
      <c r="F116" s="146">
        <v>1</v>
      </c>
      <c r="G116" s="146" t="s">
        <v>37</v>
      </c>
      <c r="H116" s="146">
        <v>1</v>
      </c>
      <c r="I116" s="146" t="s">
        <v>256</v>
      </c>
      <c r="J116" s="141">
        <v>5000</v>
      </c>
      <c r="K116" s="148">
        <f t="shared" si="31"/>
        <v>5000</v>
      </c>
      <c r="M116" s="107">
        <f t="shared" si="32"/>
        <v>5000</v>
      </c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 ht="15.75" customHeight="1">
      <c r="A117" s="143"/>
      <c r="B117" s="144"/>
      <c r="C117" s="143"/>
      <c r="D117" s="143" t="s">
        <v>410</v>
      </c>
      <c r="E117" s="143" t="s">
        <v>411</v>
      </c>
      <c r="F117" s="146">
        <v>1</v>
      </c>
      <c r="G117" s="146" t="s">
        <v>37</v>
      </c>
      <c r="H117" s="146">
        <v>1</v>
      </c>
      <c r="I117" s="146" t="s">
        <v>256</v>
      </c>
      <c r="J117" s="141">
        <v>25000</v>
      </c>
      <c r="K117" s="148">
        <f t="shared" si="31"/>
        <v>25000</v>
      </c>
      <c r="M117" s="107">
        <f t="shared" si="32"/>
        <v>25000</v>
      </c>
      <c r="N117" s="155" t="s">
        <v>412</v>
      </c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 ht="15.75" customHeight="1">
      <c r="A118" s="143"/>
      <c r="B118" s="144"/>
      <c r="C118" s="143"/>
      <c r="D118" s="143" t="s">
        <v>413</v>
      </c>
      <c r="E118" s="143" t="s">
        <v>414</v>
      </c>
      <c r="F118" s="159">
        <v>3</v>
      </c>
      <c r="G118" s="146" t="s">
        <v>37</v>
      </c>
      <c r="H118" s="146">
        <v>1</v>
      </c>
      <c r="I118" s="146" t="s">
        <v>256</v>
      </c>
      <c r="J118" s="141">
        <v>135000</v>
      </c>
      <c r="K118" s="148">
        <f t="shared" si="31"/>
        <v>405000</v>
      </c>
      <c r="M118" s="141">
        <f t="shared" si="32"/>
        <v>405000</v>
      </c>
      <c r="N118" s="160" t="s">
        <v>415</v>
      </c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spans="1:26" ht="15.75" customHeight="1">
      <c r="A119" s="143"/>
      <c r="B119" s="144"/>
      <c r="C119" s="143"/>
      <c r="D119" s="143" t="s">
        <v>416</v>
      </c>
      <c r="E119" s="143" t="s">
        <v>417</v>
      </c>
      <c r="F119" s="146">
        <v>1</v>
      </c>
      <c r="G119" s="146" t="s">
        <v>37</v>
      </c>
      <c r="H119" s="146">
        <v>1</v>
      </c>
      <c r="I119" s="146" t="s">
        <v>256</v>
      </c>
      <c r="J119" s="141">
        <v>41000</v>
      </c>
      <c r="K119" s="148">
        <f t="shared" si="31"/>
        <v>41000</v>
      </c>
      <c r="M119" s="141">
        <f t="shared" si="32"/>
        <v>41000</v>
      </c>
      <c r="N119" s="160" t="s">
        <v>418</v>
      </c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spans="1:26" ht="15.75" customHeight="1">
      <c r="A120" s="143"/>
      <c r="B120" s="144"/>
      <c r="C120" s="143"/>
      <c r="D120" s="143" t="s">
        <v>419</v>
      </c>
      <c r="E120" s="143" t="s">
        <v>420</v>
      </c>
      <c r="F120" s="146">
        <v>1</v>
      </c>
      <c r="G120" s="146" t="s">
        <v>37</v>
      </c>
      <c r="H120" s="146">
        <v>1</v>
      </c>
      <c r="I120" s="146" t="s">
        <v>256</v>
      </c>
      <c r="J120" s="141">
        <v>90500</v>
      </c>
      <c r="K120" s="148">
        <f t="shared" si="31"/>
        <v>90500</v>
      </c>
      <c r="M120" s="141">
        <f t="shared" si="32"/>
        <v>90500</v>
      </c>
      <c r="N120" s="160" t="s">
        <v>421</v>
      </c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spans="1:26" ht="15.75" customHeight="1">
      <c r="A121" s="143"/>
      <c r="B121" s="144"/>
      <c r="C121" s="143"/>
      <c r="D121" s="143"/>
      <c r="E121" s="143" t="s">
        <v>422</v>
      </c>
      <c r="F121" s="159">
        <v>5</v>
      </c>
      <c r="G121" s="146" t="s">
        <v>37</v>
      </c>
      <c r="H121" s="146">
        <v>1</v>
      </c>
      <c r="I121" s="146" t="s">
        <v>256</v>
      </c>
      <c r="J121" s="141">
        <v>30000</v>
      </c>
      <c r="K121" s="148">
        <f t="shared" si="31"/>
        <v>150000</v>
      </c>
      <c r="M121" s="141">
        <f t="shared" si="32"/>
        <v>150000</v>
      </c>
      <c r="N121" s="160" t="s">
        <v>423</v>
      </c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spans="1:26" ht="15.75" customHeight="1">
      <c r="A122" s="143"/>
      <c r="B122" s="144"/>
      <c r="C122" s="143"/>
      <c r="D122" s="143"/>
      <c r="E122" s="143" t="s">
        <v>424</v>
      </c>
      <c r="F122" s="159">
        <v>2</v>
      </c>
      <c r="G122" s="146" t="s">
        <v>37</v>
      </c>
      <c r="H122" s="146">
        <v>1</v>
      </c>
      <c r="I122" s="146" t="s">
        <v>256</v>
      </c>
      <c r="J122" s="141">
        <v>30000</v>
      </c>
      <c r="K122" s="148">
        <f t="shared" si="31"/>
        <v>60000</v>
      </c>
      <c r="M122" s="141">
        <f t="shared" si="32"/>
        <v>60000</v>
      </c>
      <c r="N122" s="160" t="s">
        <v>425</v>
      </c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 ht="15.75" customHeight="1">
      <c r="A123" s="143"/>
      <c r="B123" s="144"/>
      <c r="C123" s="143"/>
      <c r="D123" s="143"/>
      <c r="E123" s="143" t="s">
        <v>426</v>
      </c>
      <c r="F123" s="147">
        <v>11</v>
      </c>
      <c r="G123" s="146" t="s">
        <v>37</v>
      </c>
      <c r="H123" s="146">
        <v>42</v>
      </c>
      <c r="I123" s="146" t="s">
        <v>275</v>
      </c>
      <c r="J123" s="141">
        <v>4000</v>
      </c>
      <c r="K123" s="148">
        <f t="shared" si="31"/>
        <v>1848000</v>
      </c>
      <c r="M123" s="141">
        <f t="shared" si="32"/>
        <v>1848000</v>
      </c>
      <c r="N123" s="160" t="s">
        <v>427</v>
      </c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 ht="15.75" customHeight="1">
      <c r="A124" s="143"/>
      <c r="B124" s="144"/>
      <c r="C124" s="143"/>
      <c r="D124" s="143"/>
      <c r="E124" s="143" t="s">
        <v>78</v>
      </c>
      <c r="F124" s="147">
        <v>14</v>
      </c>
      <c r="G124" s="146" t="s">
        <v>37</v>
      </c>
      <c r="H124" s="146">
        <v>42</v>
      </c>
      <c r="I124" s="146" t="s">
        <v>275</v>
      </c>
      <c r="J124" s="141">
        <v>4000</v>
      </c>
      <c r="K124" s="148">
        <f t="shared" si="31"/>
        <v>2352000</v>
      </c>
      <c r="L124" s="141"/>
      <c r="M124" s="141">
        <f t="shared" si="32"/>
        <v>2352000</v>
      </c>
      <c r="N124" s="14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 ht="15.75" customHeight="1">
      <c r="A125" s="143"/>
      <c r="B125" s="144"/>
      <c r="C125" s="143"/>
      <c r="D125" s="143"/>
      <c r="E125" s="143" t="s">
        <v>401</v>
      </c>
      <c r="F125" s="146">
        <v>1</v>
      </c>
      <c r="G125" s="146" t="s">
        <v>285</v>
      </c>
      <c r="H125" s="146">
        <v>40</v>
      </c>
      <c r="I125" s="146" t="s">
        <v>275</v>
      </c>
      <c r="J125" s="141">
        <v>5000</v>
      </c>
      <c r="K125" s="148">
        <f t="shared" si="31"/>
        <v>200000</v>
      </c>
      <c r="L125" s="141"/>
      <c r="M125" s="141">
        <f t="shared" si="32"/>
        <v>200000</v>
      </c>
      <c r="N125" s="14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 ht="15.75" customHeight="1">
      <c r="A126" s="143"/>
      <c r="B126" s="144"/>
      <c r="C126" s="143"/>
      <c r="D126" s="143"/>
      <c r="E126" s="143" t="s">
        <v>402</v>
      </c>
      <c r="F126" s="146">
        <v>1</v>
      </c>
      <c r="G126" s="146" t="s">
        <v>285</v>
      </c>
      <c r="H126" s="146">
        <v>40</v>
      </c>
      <c r="I126" s="146" t="s">
        <v>275</v>
      </c>
      <c r="J126" s="141"/>
      <c r="K126" s="148">
        <f t="shared" si="31"/>
        <v>0</v>
      </c>
      <c r="L126" s="141">
        <f>K126</f>
        <v>0</v>
      </c>
      <c r="M126" s="141"/>
      <c r="N126" s="14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 ht="15.75" customHeight="1">
      <c r="A127" s="143"/>
      <c r="B127" s="144"/>
      <c r="C127" s="143"/>
      <c r="D127" s="143"/>
      <c r="E127" s="143"/>
      <c r="F127" s="146"/>
      <c r="G127" s="146"/>
      <c r="H127" s="146"/>
      <c r="I127" s="146"/>
      <c r="J127" s="141"/>
      <c r="K127" s="148"/>
      <c r="L127" s="141"/>
      <c r="M127" s="141"/>
      <c r="N127" s="14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 ht="15.75" customHeight="1">
      <c r="A128" s="143"/>
      <c r="B128" s="144"/>
      <c r="C128" s="143"/>
      <c r="D128" s="143"/>
      <c r="E128" s="143"/>
      <c r="F128" s="146"/>
      <c r="G128" s="146"/>
      <c r="H128" s="146"/>
      <c r="I128" s="146"/>
      <c r="J128" s="141"/>
      <c r="K128" s="148"/>
      <c r="L128" s="141"/>
      <c r="M128" s="141"/>
      <c r="N128" s="14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 ht="15.75" customHeight="1">
      <c r="A129" s="181"/>
      <c r="B129" s="183"/>
      <c r="C129" s="181"/>
      <c r="D129" s="181"/>
      <c r="E129" s="181"/>
      <c r="F129" s="182"/>
      <c r="G129" s="182"/>
      <c r="H129" s="182"/>
      <c r="I129" s="182"/>
      <c r="J129" s="141"/>
      <c r="K129" s="107"/>
      <c r="L129" s="141"/>
      <c r="M129" s="141"/>
      <c r="N129" s="14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 ht="15.75" customHeight="1">
      <c r="A130" s="143" t="s">
        <v>428</v>
      </c>
      <c r="B130" s="147" t="s">
        <v>429</v>
      </c>
      <c r="C130" s="143" t="s">
        <v>430</v>
      </c>
      <c r="D130" s="143"/>
      <c r="E130" s="143" t="s">
        <v>431</v>
      </c>
      <c r="F130" s="147">
        <v>1</v>
      </c>
      <c r="G130" s="147" t="s">
        <v>285</v>
      </c>
      <c r="H130" s="147">
        <v>1</v>
      </c>
      <c r="I130" s="164" t="s">
        <v>256</v>
      </c>
      <c r="J130" s="165">
        <v>200000</v>
      </c>
      <c r="K130" s="162">
        <f t="shared" ref="K130:K135" si="33">F130*H130*J130</f>
        <v>200000</v>
      </c>
      <c r="L130" s="165">
        <f t="shared" ref="L130:L133" si="34">K130</f>
        <v>200000</v>
      </c>
      <c r="M130" s="165"/>
      <c r="N130" s="14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 ht="15.75" customHeight="1">
      <c r="A131" s="143"/>
      <c r="B131" s="144"/>
      <c r="C131" s="143"/>
      <c r="D131" s="143"/>
      <c r="E131" s="143" t="s">
        <v>432</v>
      </c>
      <c r="F131" s="146">
        <v>1</v>
      </c>
      <c r="G131" s="146" t="s">
        <v>285</v>
      </c>
      <c r="H131" s="146">
        <v>2</v>
      </c>
      <c r="I131" s="146" t="s">
        <v>275</v>
      </c>
      <c r="J131" s="141">
        <v>85000</v>
      </c>
      <c r="K131" s="148">
        <f t="shared" si="33"/>
        <v>170000</v>
      </c>
      <c r="L131" s="141">
        <f t="shared" si="34"/>
        <v>170000</v>
      </c>
      <c r="M131" s="141"/>
      <c r="N131" s="14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 ht="15.75" customHeight="1">
      <c r="A132" s="143"/>
      <c r="B132" s="144"/>
      <c r="C132" s="143"/>
      <c r="D132" s="143"/>
      <c r="E132" s="143" t="s">
        <v>433</v>
      </c>
      <c r="F132" s="146">
        <v>1</v>
      </c>
      <c r="G132" s="146" t="s">
        <v>285</v>
      </c>
      <c r="H132" s="146">
        <v>1</v>
      </c>
      <c r="I132" s="146" t="s">
        <v>256</v>
      </c>
      <c r="J132" s="141">
        <v>85000</v>
      </c>
      <c r="K132" s="148">
        <f t="shared" si="33"/>
        <v>85000</v>
      </c>
      <c r="L132" s="141">
        <f t="shared" si="34"/>
        <v>85000</v>
      </c>
      <c r="M132" s="141"/>
      <c r="N132" s="14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 ht="15.75" customHeight="1">
      <c r="A133" s="143"/>
      <c r="B133" s="144"/>
      <c r="C133" s="143"/>
      <c r="D133" s="143"/>
      <c r="E133" s="143" t="s">
        <v>434</v>
      </c>
      <c r="F133" s="146">
        <v>1</v>
      </c>
      <c r="G133" s="146" t="s">
        <v>285</v>
      </c>
      <c r="H133" s="146">
        <v>1</v>
      </c>
      <c r="I133" s="146" t="s">
        <v>256</v>
      </c>
      <c r="J133" s="141">
        <v>200000</v>
      </c>
      <c r="K133" s="148">
        <f t="shared" si="33"/>
        <v>200000</v>
      </c>
      <c r="L133" s="141">
        <f t="shared" si="34"/>
        <v>200000</v>
      </c>
      <c r="M133" s="141"/>
      <c r="N133" s="14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 ht="15.75" customHeight="1">
      <c r="A134" s="143"/>
      <c r="B134" s="144"/>
      <c r="C134" s="143"/>
      <c r="D134" s="143"/>
      <c r="E134" s="143" t="s">
        <v>435</v>
      </c>
      <c r="F134" s="147">
        <v>13</v>
      </c>
      <c r="G134" s="146" t="s">
        <v>37</v>
      </c>
      <c r="H134" s="146">
        <v>1</v>
      </c>
      <c r="I134" s="146" t="s">
        <v>256</v>
      </c>
      <c r="J134" s="141">
        <v>200000</v>
      </c>
      <c r="K134" s="148">
        <f t="shared" si="33"/>
        <v>2600000</v>
      </c>
      <c r="L134" s="141"/>
      <c r="M134" s="141">
        <f t="shared" ref="M134:M135" si="35">K134</f>
        <v>2600000</v>
      </c>
      <c r="N134" s="14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 ht="15.75" customHeight="1">
      <c r="A135" s="143"/>
      <c r="B135" s="144"/>
      <c r="C135" s="143"/>
      <c r="D135" s="143"/>
      <c r="E135" s="143" t="s">
        <v>436</v>
      </c>
      <c r="F135" s="147">
        <v>5</v>
      </c>
      <c r="G135" s="146" t="s">
        <v>37</v>
      </c>
      <c r="H135" s="146">
        <v>1</v>
      </c>
      <c r="I135" s="146" t="s">
        <v>256</v>
      </c>
      <c r="J135" s="141">
        <v>100000</v>
      </c>
      <c r="K135" s="148">
        <f t="shared" si="33"/>
        <v>500000</v>
      </c>
      <c r="L135" s="141"/>
      <c r="M135" s="141">
        <f t="shared" si="35"/>
        <v>500000</v>
      </c>
      <c r="N135" s="14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 ht="15.75" customHeight="1">
      <c r="A136" s="143"/>
      <c r="B136" s="144"/>
      <c r="C136" s="143"/>
      <c r="D136" s="143"/>
      <c r="E136" s="143"/>
      <c r="F136" s="147"/>
      <c r="G136" s="146"/>
      <c r="H136" s="146"/>
      <c r="I136" s="146"/>
      <c r="J136" s="141"/>
      <c r="K136" s="107"/>
      <c r="L136" s="141"/>
      <c r="M136" s="141"/>
      <c r="N136" s="14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 ht="15.75" customHeight="1">
      <c r="A137" s="166" t="s">
        <v>437</v>
      </c>
      <c r="B137" s="164" t="s">
        <v>438</v>
      </c>
      <c r="C137" s="166" t="s">
        <v>439</v>
      </c>
      <c r="D137" s="166" t="s">
        <v>373</v>
      </c>
      <c r="E137" s="166" t="s">
        <v>262</v>
      </c>
      <c r="F137" s="164">
        <v>11</v>
      </c>
      <c r="G137" s="164" t="s">
        <v>37</v>
      </c>
      <c r="H137" s="164">
        <v>1</v>
      </c>
      <c r="I137" s="164" t="s">
        <v>256</v>
      </c>
      <c r="J137" s="165">
        <v>6040</v>
      </c>
      <c r="K137" s="162">
        <f t="shared" ref="K137:K154" si="36">F137*H137*J137</f>
        <v>66440</v>
      </c>
      <c r="L137" s="165"/>
      <c r="M137" s="165">
        <f t="shared" ref="M137:M143" si="37">K137</f>
        <v>66440</v>
      </c>
      <c r="N137" s="14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 ht="15.75" customHeight="1">
      <c r="A138" s="143"/>
      <c r="B138" s="144"/>
      <c r="C138" s="143"/>
      <c r="D138" s="143" t="s">
        <v>376</v>
      </c>
      <c r="E138" s="143" t="s">
        <v>311</v>
      </c>
      <c r="F138" s="146">
        <v>1</v>
      </c>
      <c r="G138" s="146" t="s">
        <v>37</v>
      </c>
      <c r="H138" s="146">
        <v>1</v>
      </c>
      <c r="I138" s="146" t="s">
        <v>256</v>
      </c>
      <c r="J138" s="141">
        <v>5000</v>
      </c>
      <c r="K138" s="148">
        <f t="shared" si="36"/>
        <v>5000</v>
      </c>
      <c r="L138" s="141"/>
      <c r="M138" s="141">
        <f t="shared" si="37"/>
        <v>5000</v>
      </c>
      <c r="N138" s="14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spans="1:26" ht="15.75" customHeight="1">
      <c r="A139" s="143"/>
      <c r="B139" s="144"/>
      <c r="C139" s="143"/>
      <c r="D139" s="143" t="s">
        <v>440</v>
      </c>
      <c r="E139" s="143" t="s">
        <v>379</v>
      </c>
      <c r="F139" s="146">
        <v>1</v>
      </c>
      <c r="G139" s="146" t="s">
        <v>37</v>
      </c>
      <c r="H139" s="146">
        <v>1</v>
      </c>
      <c r="I139" s="146" t="s">
        <v>256</v>
      </c>
      <c r="J139" s="141">
        <v>6000</v>
      </c>
      <c r="K139" s="148">
        <f t="shared" si="36"/>
        <v>6000</v>
      </c>
      <c r="L139" s="141"/>
      <c r="M139" s="141">
        <f t="shared" si="37"/>
        <v>6000</v>
      </c>
      <c r="N139" s="14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spans="1:26" ht="15.75" customHeight="1">
      <c r="A140" s="143"/>
      <c r="B140" s="144"/>
      <c r="C140" s="143"/>
      <c r="D140" s="143" t="s">
        <v>336</v>
      </c>
      <c r="E140" s="143" t="s">
        <v>259</v>
      </c>
      <c r="F140" s="147">
        <v>3</v>
      </c>
      <c r="G140" s="146" t="s">
        <v>37</v>
      </c>
      <c r="H140" s="146">
        <v>1</v>
      </c>
      <c r="I140" s="146" t="s">
        <v>256</v>
      </c>
      <c r="J140" s="141">
        <v>3000</v>
      </c>
      <c r="K140" s="148">
        <f t="shared" si="36"/>
        <v>9000</v>
      </c>
      <c r="L140" s="149"/>
      <c r="M140" s="149">
        <f t="shared" si="37"/>
        <v>9000</v>
      </c>
      <c r="N140" s="149" t="s">
        <v>381</v>
      </c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spans="1:26" ht="15.75" customHeight="1">
      <c r="A141" s="143"/>
      <c r="B141" s="144"/>
      <c r="C141" s="143"/>
      <c r="D141" s="143" t="s">
        <v>441</v>
      </c>
      <c r="E141" s="143" t="s">
        <v>408</v>
      </c>
      <c r="F141" s="146">
        <v>3</v>
      </c>
      <c r="G141" s="146" t="s">
        <v>37</v>
      </c>
      <c r="H141" s="146">
        <v>1</v>
      </c>
      <c r="I141" s="146" t="s">
        <v>256</v>
      </c>
      <c r="J141" s="141">
        <v>3000</v>
      </c>
      <c r="K141" s="148">
        <f t="shared" si="36"/>
        <v>9000</v>
      </c>
      <c r="L141" s="141"/>
      <c r="M141" s="141">
        <f t="shared" si="37"/>
        <v>9000</v>
      </c>
      <c r="N141" s="14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spans="1:26" ht="15.75" customHeight="1">
      <c r="A142" s="143"/>
      <c r="B142" s="144"/>
      <c r="C142" s="143"/>
      <c r="D142" s="143" t="s">
        <v>293</v>
      </c>
      <c r="E142" s="143" t="s">
        <v>383</v>
      </c>
      <c r="F142" s="147">
        <v>2</v>
      </c>
      <c r="G142" s="146" t="s">
        <v>37</v>
      </c>
      <c r="H142" s="146">
        <v>1</v>
      </c>
      <c r="I142" s="146" t="s">
        <v>256</v>
      </c>
      <c r="J142" s="141">
        <v>2000</v>
      </c>
      <c r="K142" s="148">
        <f t="shared" si="36"/>
        <v>4000</v>
      </c>
      <c r="L142" s="141"/>
      <c r="M142" s="141">
        <f t="shared" si="37"/>
        <v>4000</v>
      </c>
      <c r="N142" s="14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spans="1:26" ht="15.75" customHeight="1">
      <c r="A143" s="143"/>
      <c r="B143" s="144"/>
      <c r="C143" s="143"/>
      <c r="D143" s="143" t="s">
        <v>442</v>
      </c>
      <c r="E143" s="143" t="s">
        <v>377</v>
      </c>
      <c r="F143" s="146">
        <v>1</v>
      </c>
      <c r="G143" s="146" t="s">
        <v>37</v>
      </c>
      <c r="H143" s="146">
        <v>1</v>
      </c>
      <c r="I143" s="146" t="s">
        <v>256</v>
      </c>
      <c r="J143" s="141">
        <v>5000</v>
      </c>
      <c r="K143" s="148">
        <f t="shared" si="36"/>
        <v>5000</v>
      </c>
      <c r="M143" s="107">
        <f t="shared" si="37"/>
        <v>5000</v>
      </c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spans="1:26" ht="15.75" customHeight="1">
      <c r="A144" s="143"/>
      <c r="B144" s="144"/>
      <c r="C144" s="143"/>
      <c r="D144" s="143" t="s">
        <v>413</v>
      </c>
      <c r="E144" s="143" t="s">
        <v>443</v>
      </c>
      <c r="F144" s="146">
        <v>1</v>
      </c>
      <c r="G144" s="146" t="s">
        <v>37</v>
      </c>
      <c r="H144" s="146">
        <v>1</v>
      </c>
      <c r="I144" s="146" t="s">
        <v>256</v>
      </c>
      <c r="J144" s="107">
        <v>79000</v>
      </c>
      <c r="K144" s="148">
        <f t="shared" si="36"/>
        <v>79000</v>
      </c>
      <c r="L144" s="107">
        <f t="shared" ref="L144:L149" si="38">K144</f>
        <v>79000</v>
      </c>
      <c r="N144" s="155" t="s">
        <v>444</v>
      </c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spans="1:26" ht="15.75" customHeight="1">
      <c r="A145" s="143"/>
      <c r="B145" s="144"/>
      <c r="C145" s="143"/>
      <c r="D145" s="143" t="s">
        <v>445</v>
      </c>
      <c r="E145" s="143" t="s">
        <v>446</v>
      </c>
      <c r="F145" s="146">
        <v>1</v>
      </c>
      <c r="G145" s="146" t="s">
        <v>37</v>
      </c>
      <c r="H145" s="146">
        <v>1</v>
      </c>
      <c r="I145" s="146" t="s">
        <v>256</v>
      </c>
      <c r="J145" s="141">
        <v>59000</v>
      </c>
      <c r="K145" s="148">
        <f t="shared" si="36"/>
        <v>59000</v>
      </c>
      <c r="L145" s="141">
        <f t="shared" si="38"/>
        <v>59000</v>
      </c>
      <c r="M145" s="141"/>
      <c r="N145" s="160" t="s">
        <v>447</v>
      </c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spans="1:26" ht="15.75" customHeight="1">
      <c r="A146" s="143"/>
      <c r="B146" s="144"/>
      <c r="C146" s="143"/>
      <c r="D146" s="143" t="s">
        <v>416</v>
      </c>
      <c r="E146" s="143" t="s">
        <v>448</v>
      </c>
      <c r="F146" s="146">
        <v>1</v>
      </c>
      <c r="G146" s="146" t="s">
        <v>37</v>
      </c>
      <c r="H146" s="146">
        <v>1</v>
      </c>
      <c r="I146" s="146" t="s">
        <v>256</v>
      </c>
      <c r="J146" s="141">
        <v>100000</v>
      </c>
      <c r="K146" s="148">
        <f t="shared" si="36"/>
        <v>100000</v>
      </c>
      <c r="L146" s="141">
        <f t="shared" si="38"/>
        <v>100000</v>
      </c>
      <c r="M146" s="141"/>
      <c r="N146" s="14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spans="1:26" ht="15.75" customHeight="1">
      <c r="A147" s="143"/>
      <c r="B147" s="144"/>
      <c r="C147" s="143"/>
      <c r="D147" s="143" t="s">
        <v>449</v>
      </c>
      <c r="E147" s="143" t="s">
        <v>450</v>
      </c>
      <c r="F147" s="147">
        <v>3</v>
      </c>
      <c r="G147" s="146" t="s">
        <v>37</v>
      </c>
      <c r="H147" s="146">
        <v>1</v>
      </c>
      <c r="I147" s="146" t="s">
        <v>256</v>
      </c>
      <c r="J147" s="141">
        <v>85000</v>
      </c>
      <c r="K147" s="148">
        <f t="shared" si="36"/>
        <v>255000</v>
      </c>
      <c r="L147" s="141">
        <f t="shared" si="38"/>
        <v>255000</v>
      </c>
      <c r="M147" s="141"/>
      <c r="N147" s="14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spans="1:26" ht="15.75" customHeight="1">
      <c r="A148" s="143"/>
      <c r="B148" s="144"/>
      <c r="C148" s="143"/>
      <c r="D148" s="143"/>
      <c r="E148" s="143" t="s">
        <v>451</v>
      </c>
      <c r="F148" s="147">
        <v>2</v>
      </c>
      <c r="G148" s="146" t="s">
        <v>37</v>
      </c>
      <c r="H148" s="146">
        <v>1</v>
      </c>
      <c r="I148" s="146" t="s">
        <v>256</v>
      </c>
      <c r="J148" s="141">
        <v>85000</v>
      </c>
      <c r="K148" s="148">
        <f t="shared" si="36"/>
        <v>170000</v>
      </c>
      <c r="L148" s="141">
        <f t="shared" si="38"/>
        <v>170000</v>
      </c>
      <c r="M148" s="141"/>
      <c r="N148" s="14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spans="1:26" ht="15.75" customHeight="1">
      <c r="A149" s="143"/>
      <c r="B149" s="144"/>
      <c r="C149" s="143"/>
      <c r="D149" s="143"/>
      <c r="E149" s="143" t="s">
        <v>452</v>
      </c>
      <c r="F149" s="147">
        <v>3</v>
      </c>
      <c r="G149" s="147" t="s">
        <v>37</v>
      </c>
      <c r="H149" s="147">
        <v>1</v>
      </c>
      <c r="I149" s="147" t="s">
        <v>256</v>
      </c>
      <c r="J149" s="141">
        <v>85000</v>
      </c>
      <c r="K149" s="148">
        <f t="shared" si="36"/>
        <v>255000</v>
      </c>
      <c r="L149" s="149">
        <f t="shared" si="38"/>
        <v>255000</v>
      </c>
      <c r="M149" s="149"/>
      <c r="N149" s="184" t="s">
        <v>453</v>
      </c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 ht="15.75" customHeight="1">
      <c r="A150" s="143"/>
      <c r="B150" s="144"/>
      <c r="C150" s="143"/>
      <c r="D150" s="143"/>
      <c r="E150" s="143" t="s">
        <v>454</v>
      </c>
      <c r="F150" s="146">
        <v>5</v>
      </c>
      <c r="G150" s="146" t="s">
        <v>37</v>
      </c>
      <c r="H150" s="146">
        <v>1</v>
      </c>
      <c r="I150" s="146" t="s">
        <v>256</v>
      </c>
      <c r="J150" s="141">
        <v>6000</v>
      </c>
      <c r="K150" s="148">
        <f t="shared" si="36"/>
        <v>30000</v>
      </c>
      <c r="L150" s="141"/>
      <c r="M150" s="141">
        <f>K150</f>
        <v>30000</v>
      </c>
      <c r="N150" s="14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 ht="15.75" customHeight="1">
      <c r="A151" s="143"/>
      <c r="B151" s="144"/>
      <c r="C151" s="143"/>
      <c r="D151" s="143"/>
      <c r="E151" s="143" t="s">
        <v>273</v>
      </c>
      <c r="F151" s="146">
        <v>11</v>
      </c>
      <c r="G151" s="146" t="s">
        <v>37</v>
      </c>
      <c r="H151" s="146">
        <v>22</v>
      </c>
      <c r="I151" s="146" t="s">
        <v>275</v>
      </c>
      <c r="J151" s="141">
        <v>8000</v>
      </c>
      <c r="K151" s="148">
        <f t="shared" si="36"/>
        <v>1936000</v>
      </c>
      <c r="L151" s="141">
        <f>K151</f>
        <v>1936000</v>
      </c>
      <c r="M151" s="141"/>
      <c r="N151" s="14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spans="1:26" ht="15.75" customHeight="1">
      <c r="A152" s="143"/>
      <c r="B152" s="144"/>
      <c r="C152" s="143"/>
      <c r="D152" s="143"/>
      <c r="E152" s="143" t="s">
        <v>78</v>
      </c>
      <c r="F152" s="147">
        <v>14</v>
      </c>
      <c r="G152" s="146" t="s">
        <v>37</v>
      </c>
      <c r="H152" s="146">
        <v>22</v>
      </c>
      <c r="I152" s="146" t="s">
        <v>275</v>
      </c>
      <c r="J152" s="141">
        <v>4000</v>
      </c>
      <c r="K152" s="148">
        <f t="shared" si="36"/>
        <v>1232000</v>
      </c>
      <c r="L152" s="141"/>
      <c r="M152" s="141">
        <f>K152</f>
        <v>1232000</v>
      </c>
      <c r="N152" s="14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spans="1:26" ht="15.75" customHeight="1">
      <c r="A153" s="143"/>
      <c r="B153" s="144"/>
      <c r="C153" s="143"/>
      <c r="D153" s="143"/>
      <c r="E153" s="143" t="s">
        <v>401</v>
      </c>
      <c r="F153" s="146">
        <v>1</v>
      </c>
      <c r="G153" s="146" t="s">
        <v>285</v>
      </c>
      <c r="H153" s="146">
        <v>20</v>
      </c>
      <c r="I153" s="146" t="s">
        <v>275</v>
      </c>
      <c r="J153" s="141">
        <v>0</v>
      </c>
      <c r="K153" s="152">
        <f t="shared" si="36"/>
        <v>0</v>
      </c>
      <c r="L153" s="167">
        <f t="shared" ref="L153:L154" si="39">K153</f>
        <v>0</v>
      </c>
      <c r="M153" s="141"/>
      <c r="N153" s="14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spans="1:26" ht="15.75" customHeight="1">
      <c r="A154" s="143"/>
      <c r="B154" s="144"/>
      <c r="C154" s="143"/>
      <c r="D154" s="143"/>
      <c r="E154" s="143" t="s">
        <v>402</v>
      </c>
      <c r="F154" s="146">
        <v>1</v>
      </c>
      <c r="G154" s="146" t="s">
        <v>285</v>
      </c>
      <c r="H154" s="146">
        <v>20</v>
      </c>
      <c r="I154" s="146" t="s">
        <v>275</v>
      </c>
      <c r="J154" s="141">
        <v>0</v>
      </c>
      <c r="K154" s="152">
        <f t="shared" si="36"/>
        <v>0</v>
      </c>
      <c r="L154" s="167">
        <f t="shared" si="39"/>
        <v>0</v>
      </c>
      <c r="M154" s="141"/>
      <c r="N154" s="14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spans="1:26" ht="15.75" customHeight="1">
      <c r="A155" s="143"/>
      <c r="B155" s="144"/>
      <c r="C155" s="143"/>
      <c r="D155" s="143"/>
      <c r="E155" s="143"/>
      <c r="F155" s="146"/>
      <c r="G155" s="146"/>
      <c r="H155" s="146"/>
      <c r="I155" s="146"/>
      <c r="J155" s="141"/>
      <c r="K155" s="152"/>
      <c r="L155" s="167"/>
      <c r="M155" s="141"/>
      <c r="N155" s="14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spans="1:26" ht="15.75" customHeight="1">
      <c r="A156" s="181"/>
      <c r="B156" s="183"/>
      <c r="C156" s="181"/>
      <c r="D156" s="181"/>
      <c r="E156" s="181"/>
      <c r="F156" s="182"/>
      <c r="G156" s="182"/>
      <c r="H156" s="182"/>
      <c r="I156" s="182"/>
      <c r="J156" s="141"/>
      <c r="K156" s="107"/>
      <c r="L156" s="141"/>
      <c r="M156" s="141"/>
      <c r="N156" s="14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spans="1:26" ht="15.75" customHeight="1">
      <c r="A157" s="168">
        <v>43708</v>
      </c>
      <c r="B157" s="147" t="s">
        <v>429</v>
      </c>
      <c r="C157" s="143" t="s">
        <v>455</v>
      </c>
      <c r="D157" s="143"/>
      <c r="E157" s="143" t="s">
        <v>431</v>
      </c>
      <c r="F157" s="147">
        <v>1</v>
      </c>
      <c r="G157" s="147" t="s">
        <v>285</v>
      </c>
      <c r="H157" s="147">
        <v>1</v>
      </c>
      <c r="I157" s="147" t="s">
        <v>256</v>
      </c>
      <c r="J157" s="141">
        <v>400000</v>
      </c>
      <c r="K157" s="148">
        <f t="shared" ref="K157:K162" si="40">F157*H157*J157</f>
        <v>400000</v>
      </c>
      <c r="L157" s="141">
        <f t="shared" ref="L157:L162" si="41">K157</f>
        <v>400000</v>
      </c>
      <c r="M157" s="141"/>
      <c r="N157" s="14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spans="1:26" ht="15.75" customHeight="1">
      <c r="A158" s="143"/>
      <c r="B158" s="144"/>
      <c r="C158" s="143"/>
      <c r="D158" s="143"/>
      <c r="E158" s="143" t="s">
        <v>432</v>
      </c>
      <c r="F158" s="146">
        <v>1</v>
      </c>
      <c r="G158" s="146" t="s">
        <v>285</v>
      </c>
      <c r="H158" s="146">
        <v>2</v>
      </c>
      <c r="I158" s="146" t="s">
        <v>275</v>
      </c>
      <c r="J158" s="141">
        <v>0</v>
      </c>
      <c r="K158" s="152">
        <f t="shared" si="40"/>
        <v>0</v>
      </c>
      <c r="L158" s="167">
        <f t="shared" si="41"/>
        <v>0</v>
      </c>
      <c r="M158" s="141"/>
      <c r="N158" s="14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spans="1:26" ht="15.75" customHeight="1">
      <c r="A159" s="143"/>
      <c r="B159" s="144"/>
      <c r="C159" s="143"/>
      <c r="D159" s="143"/>
      <c r="E159" s="143" t="s">
        <v>433</v>
      </c>
      <c r="F159" s="146">
        <v>1</v>
      </c>
      <c r="G159" s="146" t="s">
        <v>285</v>
      </c>
      <c r="H159" s="146">
        <v>1</v>
      </c>
      <c r="I159" s="146" t="s">
        <v>256</v>
      </c>
      <c r="J159" s="141">
        <v>170000</v>
      </c>
      <c r="K159" s="148">
        <f t="shared" si="40"/>
        <v>170000</v>
      </c>
      <c r="L159" s="141">
        <f t="shared" si="41"/>
        <v>170000</v>
      </c>
      <c r="M159" s="141"/>
      <c r="N159" s="14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spans="1:26" ht="15.75" customHeight="1">
      <c r="A160" s="143"/>
      <c r="B160" s="144"/>
      <c r="C160" s="143"/>
      <c r="D160" s="143"/>
      <c r="E160" s="143" t="s">
        <v>434</v>
      </c>
      <c r="F160" s="146">
        <v>1</v>
      </c>
      <c r="G160" s="146" t="s">
        <v>285</v>
      </c>
      <c r="H160" s="146">
        <v>1</v>
      </c>
      <c r="I160" s="146" t="s">
        <v>256</v>
      </c>
      <c r="J160" s="141">
        <v>0</v>
      </c>
      <c r="K160" s="152">
        <f t="shared" si="40"/>
        <v>0</v>
      </c>
      <c r="L160" s="167">
        <f t="shared" si="41"/>
        <v>0</v>
      </c>
      <c r="M160" s="141"/>
      <c r="N160" s="14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 ht="15.75" customHeight="1">
      <c r="A161" s="143"/>
      <c r="B161" s="144"/>
      <c r="C161" s="143"/>
      <c r="D161" s="143"/>
      <c r="E161" s="143" t="s">
        <v>456</v>
      </c>
      <c r="F161" s="147">
        <v>14</v>
      </c>
      <c r="G161" s="146" t="s">
        <v>283</v>
      </c>
      <c r="H161" s="146">
        <v>1</v>
      </c>
      <c r="I161" s="146" t="s">
        <v>256</v>
      </c>
      <c r="J161" s="141">
        <v>100000</v>
      </c>
      <c r="K161" s="152">
        <f t="shared" si="40"/>
        <v>1400000</v>
      </c>
      <c r="L161" s="167">
        <f t="shared" si="41"/>
        <v>1400000</v>
      </c>
      <c r="M161" s="141"/>
      <c r="N161" s="14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26" ht="15.75" customHeight="1">
      <c r="A162" s="143"/>
      <c r="B162" s="144"/>
      <c r="C162" s="143"/>
      <c r="D162" s="143"/>
      <c r="E162" s="143" t="s">
        <v>457</v>
      </c>
      <c r="F162" s="147">
        <v>5</v>
      </c>
      <c r="G162" s="146" t="s">
        <v>283</v>
      </c>
      <c r="H162" s="146">
        <v>1</v>
      </c>
      <c r="I162" s="146" t="s">
        <v>256</v>
      </c>
      <c r="J162" s="141">
        <v>50000</v>
      </c>
      <c r="K162" s="152">
        <f t="shared" si="40"/>
        <v>250000</v>
      </c>
      <c r="L162" s="167">
        <f t="shared" si="41"/>
        <v>250000</v>
      </c>
      <c r="M162" s="141"/>
      <c r="N162" s="14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 ht="15.75" customHeight="1">
      <c r="A163" s="143"/>
      <c r="B163" s="147"/>
      <c r="C163" s="145"/>
      <c r="D163" s="143"/>
      <c r="E163" s="145"/>
      <c r="F163" s="159"/>
      <c r="G163" s="159"/>
      <c r="H163" s="159"/>
      <c r="I163" s="159"/>
      <c r="J163" s="141"/>
      <c r="K163" s="107"/>
      <c r="L163" s="149"/>
      <c r="M163" s="149"/>
      <c r="N163" s="149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 ht="15.75" customHeight="1">
      <c r="A164" s="166" t="s">
        <v>458</v>
      </c>
      <c r="B164" s="164" t="s">
        <v>438</v>
      </c>
      <c r="C164" s="166" t="s">
        <v>459</v>
      </c>
      <c r="D164" s="166" t="s">
        <v>373</v>
      </c>
      <c r="E164" s="166" t="s">
        <v>262</v>
      </c>
      <c r="F164" s="164">
        <v>10</v>
      </c>
      <c r="G164" s="164" t="s">
        <v>37</v>
      </c>
      <c r="H164" s="164">
        <v>1</v>
      </c>
      <c r="I164" s="164" t="s">
        <v>256</v>
      </c>
      <c r="J164" s="165">
        <v>6040</v>
      </c>
      <c r="K164" s="148">
        <f t="shared" ref="K164:K181" si="42">F164*H164*J164</f>
        <v>60400</v>
      </c>
      <c r="L164" s="163"/>
      <c r="M164" s="148">
        <f t="shared" ref="M164:M170" si="43">K164</f>
        <v>60400</v>
      </c>
      <c r="N164" s="149" t="s">
        <v>460</v>
      </c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 ht="15.75" customHeight="1">
      <c r="A165" s="143"/>
      <c r="B165" s="144"/>
      <c r="C165" s="143"/>
      <c r="D165" s="143" t="s">
        <v>376</v>
      </c>
      <c r="E165" s="143" t="s">
        <v>311</v>
      </c>
      <c r="F165" s="147">
        <v>1</v>
      </c>
      <c r="G165" s="147" t="s">
        <v>37</v>
      </c>
      <c r="H165" s="147">
        <v>1</v>
      </c>
      <c r="I165" s="147" t="s">
        <v>256</v>
      </c>
      <c r="J165" s="141">
        <v>5000</v>
      </c>
      <c r="K165" s="148">
        <f t="shared" si="42"/>
        <v>5000</v>
      </c>
      <c r="L165" s="141"/>
      <c r="M165" s="148">
        <f t="shared" si="43"/>
        <v>5000</v>
      </c>
      <c r="N165" s="14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 ht="15.75" customHeight="1">
      <c r="A166" s="143"/>
      <c r="B166" s="144"/>
      <c r="C166" s="143"/>
      <c r="D166" s="143" t="s">
        <v>440</v>
      </c>
      <c r="E166" s="143" t="s">
        <v>379</v>
      </c>
      <c r="F166" s="147">
        <v>1</v>
      </c>
      <c r="G166" s="147" t="s">
        <v>37</v>
      </c>
      <c r="H166" s="147">
        <v>1</v>
      </c>
      <c r="I166" s="147" t="s">
        <v>256</v>
      </c>
      <c r="J166" s="141">
        <v>6000</v>
      </c>
      <c r="K166" s="148">
        <f t="shared" si="42"/>
        <v>6000</v>
      </c>
      <c r="L166" s="141"/>
      <c r="M166" s="148">
        <f t="shared" si="43"/>
        <v>6000</v>
      </c>
      <c r="N166" s="14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 ht="15.75" customHeight="1">
      <c r="A167" s="143"/>
      <c r="B167" s="144"/>
      <c r="C167" s="143"/>
      <c r="D167" s="143" t="s">
        <v>336</v>
      </c>
      <c r="E167" s="143" t="s">
        <v>259</v>
      </c>
      <c r="F167" s="147">
        <v>3</v>
      </c>
      <c r="G167" s="147" t="s">
        <v>37</v>
      </c>
      <c r="H167" s="147">
        <v>1</v>
      </c>
      <c r="I167" s="147" t="s">
        <v>256</v>
      </c>
      <c r="J167" s="141">
        <v>3000</v>
      </c>
      <c r="K167" s="148">
        <f t="shared" si="42"/>
        <v>9000</v>
      </c>
      <c r="L167" s="141"/>
      <c r="M167" s="148">
        <f t="shared" si="43"/>
        <v>9000</v>
      </c>
      <c r="N167" s="14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 ht="15.75" customHeight="1">
      <c r="A168" s="143"/>
      <c r="B168" s="144"/>
      <c r="C168" s="143"/>
      <c r="D168" s="143" t="s">
        <v>441</v>
      </c>
      <c r="E168" s="143" t="s">
        <v>408</v>
      </c>
      <c r="F168" s="147">
        <v>3</v>
      </c>
      <c r="G168" s="147" t="s">
        <v>37</v>
      </c>
      <c r="H168" s="147">
        <v>1</v>
      </c>
      <c r="I168" s="147" t="s">
        <v>256</v>
      </c>
      <c r="J168" s="141">
        <v>3000</v>
      </c>
      <c r="K168" s="148">
        <f t="shared" si="42"/>
        <v>9000</v>
      </c>
      <c r="L168" s="141"/>
      <c r="M168" s="148">
        <f t="shared" si="43"/>
        <v>9000</v>
      </c>
      <c r="N168" s="14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 ht="15.75" customHeight="1">
      <c r="A169" s="143"/>
      <c r="B169" s="144"/>
      <c r="C169" s="143"/>
      <c r="D169" s="143" t="s">
        <v>293</v>
      </c>
      <c r="E169" s="143" t="s">
        <v>377</v>
      </c>
      <c r="F169" s="147">
        <v>1</v>
      </c>
      <c r="G169" s="147" t="s">
        <v>37</v>
      </c>
      <c r="H169" s="147">
        <v>1</v>
      </c>
      <c r="I169" s="147" t="s">
        <v>256</v>
      </c>
      <c r="J169" s="141">
        <v>5000</v>
      </c>
      <c r="K169" s="148">
        <f t="shared" si="42"/>
        <v>5000</v>
      </c>
      <c r="M169" s="107">
        <f t="shared" si="43"/>
        <v>5000</v>
      </c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 ht="15.75" customHeight="1">
      <c r="A170" s="143"/>
      <c r="B170" s="144"/>
      <c r="C170" s="143"/>
      <c r="D170" s="143" t="s">
        <v>442</v>
      </c>
      <c r="E170" s="143" t="s">
        <v>383</v>
      </c>
      <c r="F170" s="147">
        <v>2</v>
      </c>
      <c r="G170" s="147" t="s">
        <v>37</v>
      </c>
      <c r="H170" s="147">
        <v>1</v>
      </c>
      <c r="I170" s="147" t="s">
        <v>256</v>
      </c>
      <c r="J170" s="141">
        <v>2000</v>
      </c>
      <c r="K170" s="148">
        <f t="shared" si="42"/>
        <v>4000</v>
      </c>
      <c r="L170" s="141"/>
      <c r="M170" s="148">
        <f t="shared" si="43"/>
        <v>4000</v>
      </c>
      <c r="N170" s="14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spans="1:26" ht="15.75" customHeight="1">
      <c r="A171" s="143"/>
      <c r="B171" s="144"/>
      <c r="C171" s="143"/>
      <c r="D171" s="143" t="s">
        <v>413</v>
      </c>
      <c r="E171" s="143" t="s">
        <v>461</v>
      </c>
      <c r="F171" s="147">
        <v>13</v>
      </c>
      <c r="G171" s="147" t="s">
        <v>37</v>
      </c>
      <c r="H171" s="147">
        <v>1</v>
      </c>
      <c r="I171" s="147" t="s">
        <v>256</v>
      </c>
      <c r="J171" s="141">
        <v>12600</v>
      </c>
      <c r="K171" s="148">
        <f t="shared" si="42"/>
        <v>163800</v>
      </c>
      <c r="L171" s="148">
        <f t="shared" ref="L171:L177" si="44">K171</f>
        <v>163800</v>
      </c>
      <c r="N171" s="14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spans="1:26" ht="15.75" customHeight="1">
      <c r="A172" s="143"/>
      <c r="B172" s="144"/>
      <c r="C172" s="143"/>
      <c r="D172" s="143" t="s">
        <v>445</v>
      </c>
      <c r="E172" s="143" t="s">
        <v>446</v>
      </c>
      <c r="F172" s="147">
        <v>1</v>
      </c>
      <c r="G172" s="147" t="s">
        <v>37</v>
      </c>
      <c r="H172" s="147">
        <v>1</v>
      </c>
      <c r="I172" s="147" t="s">
        <v>256</v>
      </c>
      <c r="J172" s="141">
        <v>59000</v>
      </c>
      <c r="K172" s="148">
        <f t="shared" si="42"/>
        <v>59000</v>
      </c>
      <c r="L172" s="148">
        <f t="shared" si="44"/>
        <v>59000</v>
      </c>
      <c r="N172" s="14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spans="1:26" ht="15.75" customHeight="1">
      <c r="A173" s="143"/>
      <c r="B173" s="144"/>
      <c r="C173" s="143"/>
      <c r="D173" s="143" t="s">
        <v>416</v>
      </c>
      <c r="E173" s="143" t="s">
        <v>443</v>
      </c>
      <c r="F173" s="146">
        <v>1</v>
      </c>
      <c r="G173" s="146" t="s">
        <v>37</v>
      </c>
      <c r="H173" s="146">
        <v>1</v>
      </c>
      <c r="I173" s="146" t="s">
        <v>256</v>
      </c>
      <c r="J173" s="107">
        <v>79000</v>
      </c>
      <c r="K173" s="148">
        <f t="shared" si="42"/>
        <v>79000</v>
      </c>
      <c r="L173" s="148">
        <f t="shared" si="44"/>
        <v>79000</v>
      </c>
      <c r="N173" s="14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spans="1:26" ht="15.75" customHeight="1">
      <c r="A174" s="143"/>
      <c r="B174" s="144"/>
      <c r="C174" s="143"/>
      <c r="D174" s="143" t="s">
        <v>449</v>
      </c>
      <c r="E174" s="143" t="s">
        <v>448</v>
      </c>
      <c r="F174" s="147">
        <v>1</v>
      </c>
      <c r="G174" s="147" t="s">
        <v>37</v>
      </c>
      <c r="H174" s="147">
        <v>1</v>
      </c>
      <c r="I174" s="147" t="s">
        <v>256</v>
      </c>
      <c r="J174" s="141">
        <v>100000</v>
      </c>
      <c r="K174" s="148">
        <f t="shared" si="42"/>
        <v>100000</v>
      </c>
      <c r="L174" s="148">
        <f t="shared" si="44"/>
        <v>100000</v>
      </c>
      <c r="N174" s="14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spans="1:26" ht="15.75" customHeight="1">
      <c r="A175" s="143"/>
      <c r="B175" s="144"/>
      <c r="C175" s="143"/>
      <c r="D175" s="143"/>
      <c r="E175" s="143" t="s">
        <v>450</v>
      </c>
      <c r="F175" s="147">
        <v>3</v>
      </c>
      <c r="G175" s="147" t="s">
        <v>37</v>
      </c>
      <c r="H175" s="147">
        <v>1</v>
      </c>
      <c r="I175" s="147" t="s">
        <v>256</v>
      </c>
      <c r="J175" s="141">
        <v>85000</v>
      </c>
      <c r="K175" s="148">
        <f t="shared" si="42"/>
        <v>255000</v>
      </c>
      <c r="L175" s="148">
        <f t="shared" si="44"/>
        <v>255000</v>
      </c>
      <c r="N175" s="14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spans="1:26" ht="15.75" customHeight="1">
      <c r="A176" s="143"/>
      <c r="B176" s="144"/>
      <c r="C176" s="143"/>
      <c r="D176" s="143"/>
      <c r="E176" s="143" t="s">
        <v>451</v>
      </c>
      <c r="F176" s="147">
        <v>2</v>
      </c>
      <c r="G176" s="147" t="s">
        <v>37</v>
      </c>
      <c r="H176" s="147">
        <v>1</v>
      </c>
      <c r="I176" s="147" t="s">
        <v>256</v>
      </c>
      <c r="J176" s="141">
        <v>85000</v>
      </c>
      <c r="K176" s="148">
        <f t="shared" si="42"/>
        <v>170000</v>
      </c>
      <c r="L176" s="148">
        <f t="shared" si="44"/>
        <v>170000</v>
      </c>
      <c r="N176" s="14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spans="1:26" ht="15.75" customHeight="1">
      <c r="A177" s="143"/>
      <c r="B177" s="144"/>
      <c r="C177" s="143"/>
      <c r="D177" s="143"/>
      <c r="E177" s="143" t="s">
        <v>452</v>
      </c>
      <c r="F177" s="147">
        <v>3</v>
      </c>
      <c r="G177" s="147" t="s">
        <v>37</v>
      </c>
      <c r="H177" s="147">
        <v>1</v>
      </c>
      <c r="I177" s="147" t="s">
        <v>256</v>
      </c>
      <c r="J177" s="141">
        <v>85000</v>
      </c>
      <c r="K177" s="148">
        <f t="shared" si="42"/>
        <v>255000</v>
      </c>
      <c r="L177" s="148">
        <f t="shared" si="44"/>
        <v>255000</v>
      </c>
      <c r="N177" s="14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6" ht="15.75" customHeight="1">
      <c r="A178" s="143"/>
      <c r="B178" s="144"/>
      <c r="C178" s="143"/>
      <c r="D178" s="143"/>
      <c r="E178" s="143" t="s">
        <v>277</v>
      </c>
      <c r="F178" s="147">
        <v>13</v>
      </c>
      <c r="G178" s="147" t="s">
        <v>37</v>
      </c>
      <c r="H178" s="147">
        <v>20</v>
      </c>
      <c r="I178" s="147" t="s">
        <v>275</v>
      </c>
      <c r="J178" s="141">
        <v>8000</v>
      </c>
      <c r="K178" s="148">
        <f t="shared" si="42"/>
        <v>2080000</v>
      </c>
      <c r="L178" s="141"/>
      <c r="M178" s="148">
        <f t="shared" ref="M178:M181" si="45">K178</f>
        <v>2080000</v>
      </c>
      <c r="N178" s="14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spans="1:26" ht="15.75" customHeight="1">
      <c r="A179" s="143"/>
      <c r="B179" s="144"/>
      <c r="C179" s="143"/>
      <c r="D179" s="143"/>
      <c r="E179" s="143" t="s">
        <v>78</v>
      </c>
      <c r="F179" s="147">
        <v>14</v>
      </c>
      <c r="G179" s="147" t="s">
        <v>37</v>
      </c>
      <c r="H179" s="147">
        <v>20</v>
      </c>
      <c r="I179" s="147" t="s">
        <v>275</v>
      </c>
      <c r="J179" s="141">
        <v>4000</v>
      </c>
      <c r="K179" s="148">
        <f t="shared" si="42"/>
        <v>1120000</v>
      </c>
      <c r="L179" s="141"/>
      <c r="M179" s="148">
        <f t="shared" si="45"/>
        <v>1120000</v>
      </c>
      <c r="N179" s="14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spans="1:26" ht="15.75" customHeight="1">
      <c r="A180" s="143"/>
      <c r="B180" s="144"/>
      <c r="C180" s="143"/>
      <c r="D180" s="143"/>
      <c r="E180" s="143" t="s">
        <v>401</v>
      </c>
      <c r="F180" s="147">
        <v>1</v>
      </c>
      <c r="G180" s="147" t="s">
        <v>285</v>
      </c>
      <c r="H180" s="147">
        <v>20</v>
      </c>
      <c r="I180" s="147" t="s">
        <v>275</v>
      </c>
      <c r="J180" s="141">
        <v>0</v>
      </c>
      <c r="K180" s="152">
        <f t="shared" si="42"/>
        <v>0</v>
      </c>
      <c r="L180" s="167"/>
      <c r="M180" s="152">
        <f t="shared" si="45"/>
        <v>0</v>
      </c>
      <c r="N180" s="14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spans="1:26" ht="15.75" customHeight="1">
      <c r="A181" s="143"/>
      <c r="B181" s="144"/>
      <c r="C181" s="143"/>
      <c r="D181" s="143"/>
      <c r="E181" s="143" t="s">
        <v>402</v>
      </c>
      <c r="F181" s="147">
        <v>1</v>
      </c>
      <c r="G181" s="147" t="s">
        <v>285</v>
      </c>
      <c r="H181" s="147">
        <v>20</v>
      </c>
      <c r="I181" s="147" t="s">
        <v>275</v>
      </c>
      <c r="J181" s="141">
        <v>0</v>
      </c>
      <c r="K181" s="152">
        <f t="shared" si="42"/>
        <v>0</v>
      </c>
      <c r="L181" s="167"/>
      <c r="M181" s="152">
        <f t="shared" si="45"/>
        <v>0</v>
      </c>
      <c r="N181" s="14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spans="1:26" ht="15.75" customHeight="1">
      <c r="A182" s="143"/>
      <c r="B182" s="144"/>
      <c r="C182" s="143"/>
      <c r="D182" s="143"/>
      <c r="E182" s="143"/>
      <c r="F182" s="147"/>
      <c r="G182" s="147"/>
      <c r="H182" s="147"/>
      <c r="I182" s="147"/>
      <c r="J182" s="141"/>
      <c r="K182" s="152"/>
      <c r="L182" s="167"/>
      <c r="M182" s="152"/>
      <c r="N182" s="14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spans="1:26" ht="15.75" customHeight="1">
      <c r="A183" s="181"/>
      <c r="B183" s="183"/>
      <c r="C183" s="181"/>
      <c r="D183" s="181"/>
      <c r="E183" s="181"/>
      <c r="F183" s="185"/>
      <c r="G183" s="185"/>
      <c r="H183" s="185"/>
      <c r="I183" s="185"/>
      <c r="J183" s="141"/>
      <c r="K183" s="107"/>
      <c r="L183" s="141"/>
      <c r="M183" s="141"/>
      <c r="N183" s="14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spans="1:26" ht="15.75" customHeight="1">
      <c r="A184" s="143" t="s">
        <v>462</v>
      </c>
      <c r="B184" s="147"/>
      <c r="C184" s="143" t="s">
        <v>463</v>
      </c>
      <c r="D184" s="143"/>
      <c r="E184" s="143" t="s">
        <v>431</v>
      </c>
      <c r="F184" s="147">
        <v>1</v>
      </c>
      <c r="G184" s="147" t="s">
        <v>285</v>
      </c>
      <c r="H184" s="147">
        <v>1</v>
      </c>
      <c r="I184" s="147" t="s">
        <v>256</v>
      </c>
      <c r="J184" s="141">
        <v>400000</v>
      </c>
      <c r="K184" s="148">
        <f t="shared" ref="K184:K191" si="46">F184*H184*J184</f>
        <v>400000</v>
      </c>
      <c r="L184" s="149">
        <f>K184</f>
        <v>400000</v>
      </c>
      <c r="M184" s="149"/>
      <c r="N184" s="167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spans="1:26" ht="15.75" customHeight="1">
      <c r="A185" s="143"/>
      <c r="B185" s="144"/>
      <c r="C185" s="143"/>
      <c r="D185" s="143"/>
      <c r="E185" s="143" t="s">
        <v>432</v>
      </c>
      <c r="F185" s="147">
        <v>1</v>
      </c>
      <c r="G185" s="147" t="s">
        <v>285</v>
      </c>
      <c r="H185" s="147">
        <v>22</v>
      </c>
      <c r="I185" s="147" t="s">
        <v>275</v>
      </c>
      <c r="J185" s="141">
        <v>0</v>
      </c>
      <c r="K185" s="152">
        <f t="shared" si="46"/>
        <v>0</v>
      </c>
      <c r="L185" s="167"/>
      <c r="M185" s="167">
        <f t="shared" ref="M185:M191" si="47">K185</f>
        <v>0</v>
      </c>
      <c r="N185" s="14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spans="1:26" ht="15.75" customHeight="1">
      <c r="A186" s="143"/>
      <c r="B186" s="144"/>
      <c r="C186" s="143"/>
      <c r="D186" s="143"/>
      <c r="E186" s="143" t="s">
        <v>433</v>
      </c>
      <c r="F186" s="147">
        <v>1</v>
      </c>
      <c r="G186" s="147" t="s">
        <v>285</v>
      </c>
      <c r="H186" s="147">
        <v>1</v>
      </c>
      <c r="I186" s="147" t="s">
        <v>256</v>
      </c>
      <c r="J186" s="141">
        <v>170000</v>
      </c>
      <c r="K186" s="148">
        <f t="shared" si="46"/>
        <v>170000</v>
      </c>
      <c r="L186" s="141"/>
      <c r="M186" s="149">
        <f t="shared" si="47"/>
        <v>170000</v>
      </c>
      <c r="N186" s="14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spans="1:26" ht="15.75" customHeight="1">
      <c r="A187" s="143"/>
      <c r="B187" s="144"/>
      <c r="C187" s="143"/>
      <c r="D187" s="143"/>
      <c r="E187" s="143" t="s">
        <v>434</v>
      </c>
      <c r="F187" s="147">
        <v>1</v>
      </c>
      <c r="G187" s="147" t="s">
        <v>285</v>
      </c>
      <c r="H187" s="147">
        <v>1</v>
      </c>
      <c r="I187" s="147" t="s">
        <v>256</v>
      </c>
      <c r="J187" s="141">
        <v>0</v>
      </c>
      <c r="K187" s="152">
        <f t="shared" si="46"/>
        <v>0</v>
      </c>
      <c r="L187" s="167"/>
      <c r="M187" s="167">
        <f t="shared" si="47"/>
        <v>0</v>
      </c>
      <c r="N187" s="14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spans="1:26" ht="15.75" customHeight="1">
      <c r="A188" s="143"/>
      <c r="B188" s="144"/>
      <c r="C188" s="143"/>
      <c r="D188" s="143"/>
      <c r="E188" s="143" t="s">
        <v>277</v>
      </c>
      <c r="F188" s="147">
        <v>13</v>
      </c>
      <c r="G188" s="147" t="s">
        <v>37</v>
      </c>
      <c r="H188" s="147">
        <v>22</v>
      </c>
      <c r="I188" s="147" t="s">
        <v>275</v>
      </c>
      <c r="J188" s="141">
        <v>8000</v>
      </c>
      <c r="K188" s="148">
        <f t="shared" si="46"/>
        <v>2288000</v>
      </c>
      <c r="L188" s="141"/>
      <c r="M188" s="149">
        <f t="shared" si="47"/>
        <v>2288000</v>
      </c>
      <c r="N188" s="14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spans="1:26" ht="15.75" customHeight="1">
      <c r="A189" s="143"/>
      <c r="B189" s="144"/>
      <c r="C189" s="143"/>
      <c r="D189" s="143"/>
      <c r="E189" s="143" t="s">
        <v>78</v>
      </c>
      <c r="F189" s="147">
        <v>13</v>
      </c>
      <c r="G189" s="147" t="s">
        <v>37</v>
      </c>
      <c r="H189" s="147">
        <v>22</v>
      </c>
      <c r="I189" s="147" t="s">
        <v>275</v>
      </c>
      <c r="J189" s="141">
        <v>4000</v>
      </c>
      <c r="K189" s="148">
        <f t="shared" si="46"/>
        <v>1144000</v>
      </c>
      <c r="L189" s="141"/>
      <c r="M189" s="149">
        <f t="shared" si="47"/>
        <v>1144000</v>
      </c>
      <c r="N189" s="14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spans="1:26" ht="15.75" customHeight="1">
      <c r="A190" s="143"/>
      <c r="B190" s="144"/>
      <c r="C190" s="143"/>
      <c r="D190" s="143"/>
      <c r="E190" s="143" t="s">
        <v>456</v>
      </c>
      <c r="F190" s="147">
        <v>14</v>
      </c>
      <c r="G190" s="147" t="s">
        <v>37</v>
      </c>
      <c r="H190" s="147">
        <v>1</v>
      </c>
      <c r="I190" s="147" t="s">
        <v>256</v>
      </c>
      <c r="J190" s="149">
        <v>400000</v>
      </c>
      <c r="K190" s="152">
        <f t="shared" si="46"/>
        <v>5600000</v>
      </c>
      <c r="L190" s="167"/>
      <c r="M190" s="167">
        <f t="shared" si="47"/>
        <v>5600000</v>
      </c>
      <c r="N190" s="14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spans="1:26" ht="15.75" customHeight="1">
      <c r="A191" s="143"/>
      <c r="B191" s="144"/>
      <c r="C191" s="143"/>
      <c r="D191" s="143"/>
      <c r="E191" s="143" t="s">
        <v>457</v>
      </c>
      <c r="F191" s="147">
        <v>5</v>
      </c>
      <c r="G191" s="147" t="s">
        <v>37</v>
      </c>
      <c r="H191" s="147">
        <v>1</v>
      </c>
      <c r="I191" s="147" t="s">
        <v>256</v>
      </c>
      <c r="J191" s="149">
        <v>200000</v>
      </c>
      <c r="K191" s="152">
        <f t="shared" si="46"/>
        <v>1000000</v>
      </c>
      <c r="L191" s="167"/>
      <c r="M191" s="167">
        <f t="shared" si="47"/>
        <v>1000000</v>
      </c>
      <c r="N191" s="14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 ht="15.75" customHeight="1">
      <c r="A192" s="181"/>
      <c r="B192" s="183"/>
      <c r="C192" s="181"/>
      <c r="D192" s="181"/>
      <c r="E192" s="181"/>
      <c r="F192" s="182"/>
      <c r="G192" s="182"/>
      <c r="H192" s="182"/>
      <c r="I192" s="182"/>
      <c r="J192" s="141"/>
      <c r="K192" s="107"/>
      <c r="L192" s="141"/>
      <c r="M192" s="141"/>
      <c r="N192" s="14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spans="1:26" ht="15.75" customHeight="1">
      <c r="A193" s="143" t="s">
        <v>464</v>
      </c>
      <c r="B193" s="147"/>
      <c r="C193" s="143" t="s">
        <v>465</v>
      </c>
      <c r="D193" s="143" t="s">
        <v>373</v>
      </c>
      <c r="E193" s="143" t="s">
        <v>262</v>
      </c>
      <c r="F193" s="147">
        <v>3</v>
      </c>
      <c r="G193" s="147" t="s">
        <v>37</v>
      </c>
      <c r="H193" s="147">
        <v>1</v>
      </c>
      <c r="I193" s="147" t="s">
        <v>256</v>
      </c>
      <c r="J193" s="141">
        <v>6040</v>
      </c>
      <c r="K193" s="148">
        <f t="shared" ref="K193:K208" si="48">F193*H193*J193</f>
        <v>18120</v>
      </c>
      <c r="L193" s="149"/>
      <c r="M193" s="149">
        <f t="shared" ref="M193:M198" si="49">K193</f>
        <v>18120</v>
      </c>
      <c r="N193" s="149" t="s">
        <v>374</v>
      </c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spans="1:26" ht="15.75" customHeight="1">
      <c r="A194" s="143"/>
      <c r="B194" s="144"/>
      <c r="C194" s="143"/>
      <c r="D194" s="143" t="s">
        <v>466</v>
      </c>
      <c r="E194" s="143" t="s">
        <v>311</v>
      </c>
      <c r="F194" s="146">
        <v>1</v>
      </c>
      <c r="G194" s="146" t="s">
        <v>37</v>
      </c>
      <c r="H194" s="146">
        <v>1</v>
      </c>
      <c r="I194" s="146" t="s">
        <v>256</v>
      </c>
      <c r="J194" s="141">
        <v>5000</v>
      </c>
      <c r="K194" s="148">
        <f t="shared" si="48"/>
        <v>5000</v>
      </c>
      <c r="L194" s="141"/>
      <c r="M194" s="141">
        <f t="shared" si="49"/>
        <v>5000</v>
      </c>
      <c r="N194" s="14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 ht="15.75" customHeight="1">
      <c r="A195" s="143"/>
      <c r="B195" s="144"/>
      <c r="C195" s="143"/>
      <c r="D195" s="143" t="s">
        <v>376</v>
      </c>
      <c r="E195" s="143" t="s">
        <v>379</v>
      </c>
      <c r="F195" s="146">
        <v>1</v>
      </c>
      <c r="G195" s="146" t="s">
        <v>37</v>
      </c>
      <c r="H195" s="146">
        <v>1</v>
      </c>
      <c r="I195" s="146" t="s">
        <v>256</v>
      </c>
      <c r="J195" s="141">
        <v>6000</v>
      </c>
      <c r="K195" s="148">
        <f t="shared" si="48"/>
        <v>6000</v>
      </c>
      <c r="L195" s="141"/>
      <c r="M195" s="141">
        <f t="shared" si="49"/>
        <v>6000</v>
      </c>
      <c r="N195" s="14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 ht="15.75" customHeight="1">
      <c r="A196" s="143"/>
      <c r="B196" s="144"/>
      <c r="C196" s="143"/>
      <c r="D196" s="143" t="s">
        <v>467</v>
      </c>
      <c r="E196" s="143" t="s">
        <v>259</v>
      </c>
      <c r="F196" s="147">
        <v>11</v>
      </c>
      <c r="G196" s="146" t="s">
        <v>37</v>
      </c>
      <c r="H196" s="146">
        <v>1</v>
      </c>
      <c r="I196" s="146" t="s">
        <v>256</v>
      </c>
      <c r="J196" s="141">
        <v>3000</v>
      </c>
      <c r="K196" s="148">
        <f t="shared" si="48"/>
        <v>33000</v>
      </c>
      <c r="L196" s="141"/>
      <c r="M196" s="141">
        <f t="shared" si="49"/>
        <v>33000</v>
      </c>
      <c r="N196" s="14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ht="15.75" customHeight="1">
      <c r="A197" s="143"/>
      <c r="B197" s="144"/>
      <c r="C197" s="143"/>
      <c r="D197" s="143" t="s">
        <v>293</v>
      </c>
      <c r="E197" s="143" t="s">
        <v>408</v>
      </c>
      <c r="F197" s="146">
        <v>3</v>
      </c>
      <c r="G197" s="146" t="s">
        <v>37</v>
      </c>
      <c r="H197" s="146">
        <v>1</v>
      </c>
      <c r="I197" s="146" t="s">
        <v>256</v>
      </c>
      <c r="J197" s="141">
        <v>3000</v>
      </c>
      <c r="K197" s="148">
        <f t="shared" si="48"/>
        <v>9000</v>
      </c>
      <c r="L197" s="141"/>
      <c r="M197" s="141">
        <f t="shared" si="49"/>
        <v>9000</v>
      </c>
      <c r="N197" s="14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ht="15.75" customHeight="1">
      <c r="A198" s="143"/>
      <c r="B198" s="144"/>
      <c r="C198" s="143"/>
      <c r="D198" s="143" t="s">
        <v>468</v>
      </c>
      <c r="E198" s="143" t="s">
        <v>383</v>
      </c>
      <c r="F198" s="147">
        <v>2</v>
      </c>
      <c r="G198" s="146" t="s">
        <v>37</v>
      </c>
      <c r="H198" s="146">
        <v>1</v>
      </c>
      <c r="I198" s="146" t="s">
        <v>256</v>
      </c>
      <c r="J198" s="141">
        <v>2000</v>
      </c>
      <c r="K198" s="148">
        <f t="shared" si="48"/>
        <v>4000</v>
      </c>
      <c r="L198" s="141"/>
      <c r="M198" s="141">
        <f t="shared" si="49"/>
        <v>4000</v>
      </c>
      <c r="N198" s="14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ht="15.75" customHeight="1">
      <c r="A199" s="143"/>
      <c r="B199" s="144"/>
      <c r="C199" s="143"/>
      <c r="D199" s="143" t="s">
        <v>413</v>
      </c>
      <c r="E199" s="143" t="s">
        <v>377</v>
      </c>
      <c r="F199" s="147">
        <v>1</v>
      </c>
      <c r="G199" s="147" t="s">
        <v>37</v>
      </c>
      <c r="H199" s="147">
        <v>1</v>
      </c>
      <c r="I199" s="147" t="s">
        <v>256</v>
      </c>
      <c r="J199" s="141">
        <v>5000</v>
      </c>
      <c r="K199" s="148">
        <f t="shared" si="48"/>
        <v>5000</v>
      </c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 ht="15.75" customHeight="1">
      <c r="A200" s="143"/>
      <c r="B200" s="144"/>
      <c r="C200" s="143"/>
      <c r="D200" s="143" t="s">
        <v>469</v>
      </c>
      <c r="E200" s="143" t="s">
        <v>411</v>
      </c>
      <c r="F200" s="146">
        <v>1</v>
      </c>
      <c r="G200" s="146" t="s">
        <v>37</v>
      </c>
      <c r="H200" s="146">
        <v>1</v>
      </c>
      <c r="I200" s="146" t="s">
        <v>256</v>
      </c>
      <c r="J200" s="141">
        <v>25000</v>
      </c>
      <c r="K200" s="148">
        <f t="shared" si="48"/>
        <v>25000</v>
      </c>
      <c r="L200" s="107">
        <f t="shared" ref="L200:L206" si="50">K200</f>
        <v>25000</v>
      </c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 ht="15.75" customHeight="1">
      <c r="A201" s="143"/>
      <c r="B201" s="144"/>
      <c r="C201" s="143"/>
      <c r="D201" s="143" t="s">
        <v>416</v>
      </c>
      <c r="E201" s="143" t="s">
        <v>470</v>
      </c>
      <c r="F201" s="147">
        <v>3</v>
      </c>
      <c r="G201" s="147" t="s">
        <v>37</v>
      </c>
      <c r="H201" s="147">
        <v>1</v>
      </c>
      <c r="I201" s="147" t="s">
        <v>256</v>
      </c>
      <c r="J201" s="141">
        <v>100000</v>
      </c>
      <c r="K201" s="148">
        <f t="shared" si="48"/>
        <v>300000</v>
      </c>
      <c r="L201" s="149">
        <f t="shared" si="50"/>
        <v>300000</v>
      </c>
      <c r="M201" s="149"/>
      <c r="N201" s="184" t="s">
        <v>471</v>
      </c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 ht="15.75" customHeight="1">
      <c r="A202" s="143"/>
      <c r="B202" s="144"/>
      <c r="C202" s="143"/>
      <c r="D202" s="143" t="s">
        <v>472</v>
      </c>
      <c r="E202" s="143" t="s">
        <v>417</v>
      </c>
      <c r="F202" s="146">
        <v>1</v>
      </c>
      <c r="G202" s="146" t="s">
        <v>37</v>
      </c>
      <c r="H202" s="146">
        <v>1</v>
      </c>
      <c r="I202" s="146" t="s">
        <v>256</v>
      </c>
      <c r="J202" s="141">
        <v>58000</v>
      </c>
      <c r="K202" s="148">
        <f t="shared" si="48"/>
        <v>58000</v>
      </c>
      <c r="L202" s="141">
        <f t="shared" si="50"/>
        <v>58000</v>
      </c>
      <c r="M202" s="141"/>
      <c r="N202" s="160" t="s">
        <v>473</v>
      </c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spans="1:26" ht="15.75" customHeight="1">
      <c r="A203" s="143"/>
      <c r="B203" s="144"/>
      <c r="C203" s="143"/>
      <c r="D203" s="143"/>
      <c r="E203" s="143" t="s">
        <v>474</v>
      </c>
      <c r="F203" s="146">
        <v>1</v>
      </c>
      <c r="G203" s="146" t="s">
        <v>37</v>
      </c>
      <c r="H203" s="146">
        <v>1</v>
      </c>
      <c r="I203" s="146" t="s">
        <v>256</v>
      </c>
      <c r="J203" s="141">
        <v>75000</v>
      </c>
      <c r="K203" s="148">
        <f t="shared" si="48"/>
        <v>75000</v>
      </c>
      <c r="L203" s="141">
        <f t="shared" si="50"/>
        <v>75000</v>
      </c>
      <c r="M203" s="141"/>
      <c r="N203" s="160" t="s">
        <v>475</v>
      </c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spans="1:26" ht="15.75" customHeight="1">
      <c r="A204" s="143"/>
      <c r="B204" s="144"/>
      <c r="C204" s="143"/>
      <c r="D204" s="143"/>
      <c r="E204" s="143" t="s">
        <v>476</v>
      </c>
      <c r="F204" s="147">
        <v>2</v>
      </c>
      <c r="G204" s="146" t="s">
        <v>37</v>
      </c>
      <c r="H204" s="146">
        <v>1</v>
      </c>
      <c r="I204" s="146" t="s">
        <v>256</v>
      </c>
      <c r="J204" s="141">
        <v>10000</v>
      </c>
      <c r="K204" s="148">
        <f t="shared" si="48"/>
        <v>20000</v>
      </c>
      <c r="L204" s="141">
        <f t="shared" si="50"/>
        <v>20000</v>
      </c>
      <c r="M204" s="141"/>
      <c r="N204" s="14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spans="1:26" ht="15.75" customHeight="1">
      <c r="A205" s="143"/>
      <c r="B205" s="144"/>
      <c r="C205" s="143"/>
      <c r="D205" s="143"/>
      <c r="E205" s="143" t="s">
        <v>477</v>
      </c>
      <c r="F205" s="146">
        <v>3</v>
      </c>
      <c r="G205" s="146" t="s">
        <v>37</v>
      </c>
      <c r="H205" s="146">
        <v>1</v>
      </c>
      <c r="I205" s="146" t="s">
        <v>256</v>
      </c>
      <c r="J205" s="141">
        <v>25000</v>
      </c>
      <c r="K205" s="148">
        <f t="shared" si="48"/>
        <v>75000</v>
      </c>
      <c r="L205" s="141">
        <f t="shared" si="50"/>
        <v>75000</v>
      </c>
      <c r="M205" s="141"/>
      <c r="N205" s="160" t="s">
        <v>478</v>
      </c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spans="1:26" ht="15.75" customHeight="1">
      <c r="A206" s="143"/>
      <c r="B206" s="144"/>
      <c r="C206" s="143"/>
      <c r="D206" s="143"/>
      <c r="E206" s="143" t="s">
        <v>479</v>
      </c>
      <c r="F206" s="147">
        <v>11</v>
      </c>
      <c r="G206" s="146" t="s">
        <v>37</v>
      </c>
      <c r="H206" s="146">
        <v>6</v>
      </c>
      <c r="I206" s="146" t="s">
        <v>275</v>
      </c>
      <c r="J206" s="141">
        <v>7000</v>
      </c>
      <c r="K206" s="148">
        <f t="shared" si="48"/>
        <v>462000</v>
      </c>
      <c r="L206" s="141">
        <f t="shared" si="50"/>
        <v>462000</v>
      </c>
      <c r="M206" s="141"/>
      <c r="N206" s="14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spans="1:26" ht="15.75" customHeight="1">
      <c r="A207" s="143"/>
      <c r="B207" s="144"/>
      <c r="C207" s="143"/>
      <c r="D207" s="143"/>
      <c r="E207" s="143" t="s">
        <v>78</v>
      </c>
      <c r="F207" s="147">
        <v>14</v>
      </c>
      <c r="G207" s="146" t="s">
        <v>37</v>
      </c>
      <c r="H207" s="146">
        <v>6</v>
      </c>
      <c r="I207" s="146" t="s">
        <v>275</v>
      </c>
      <c r="J207" s="141">
        <v>4000</v>
      </c>
      <c r="K207" s="148">
        <f t="shared" si="48"/>
        <v>336000</v>
      </c>
      <c r="L207" s="141"/>
      <c r="M207" s="141">
        <f t="shared" ref="M207:M208" si="51">K207</f>
        <v>336000</v>
      </c>
      <c r="N207" s="14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spans="1:26" ht="15.75" customHeight="1">
      <c r="A208" s="143"/>
      <c r="B208" s="144"/>
      <c r="C208" s="143"/>
      <c r="D208" s="143"/>
      <c r="E208" s="143" t="s">
        <v>480</v>
      </c>
      <c r="F208" s="146">
        <v>1</v>
      </c>
      <c r="G208" s="146" t="s">
        <v>285</v>
      </c>
      <c r="H208" s="146">
        <v>2</v>
      </c>
      <c r="I208" s="146" t="s">
        <v>275</v>
      </c>
      <c r="J208" s="141">
        <v>100000</v>
      </c>
      <c r="K208" s="148">
        <f t="shared" si="48"/>
        <v>200000</v>
      </c>
      <c r="L208" s="141"/>
      <c r="M208" s="141">
        <f t="shared" si="51"/>
        <v>200000</v>
      </c>
      <c r="N208" s="14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spans="1:26" ht="15.75" customHeight="1">
      <c r="A209" s="143"/>
      <c r="B209" s="144"/>
      <c r="C209" s="143"/>
      <c r="D209" s="143"/>
      <c r="E209" s="143"/>
      <c r="F209" s="146"/>
      <c r="G209" s="146"/>
      <c r="H209" s="146"/>
      <c r="I209" s="146"/>
      <c r="J209" s="141"/>
      <c r="K209" s="148"/>
      <c r="L209" s="141"/>
      <c r="M209" s="141"/>
      <c r="N209" s="14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spans="1:26" ht="15.75" customHeight="1">
      <c r="A210" s="143"/>
      <c r="B210" s="144"/>
      <c r="C210" s="143"/>
      <c r="D210" s="143"/>
      <c r="E210" s="143"/>
      <c r="F210" s="146"/>
      <c r="G210" s="146"/>
      <c r="H210" s="146"/>
      <c r="I210" s="146"/>
      <c r="J210" s="141"/>
      <c r="K210" s="148"/>
      <c r="L210" s="141"/>
      <c r="M210" s="141"/>
      <c r="N210" s="14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spans="1:26" ht="15.75" customHeight="1">
      <c r="A211" s="143"/>
      <c r="B211" s="144"/>
      <c r="C211" s="143"/>
      <c r="D211" s="143"/>
      <c r="E211" s="143"/>
      <c r="F211" s="146"/>
      <c r="G211" s="146"/>
      <c r="H211" s="146"/>
      <c r="I211" s="146"/>
      <c r="J211" s="141"/>
      <c r="K211" s="107"/>
      <c r="L211" s="141"/>
      <c r="M211" s="141"/>
      <c r="N211" s="14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spans="1:26" ht="15.75" customHeight="1">
      <c r="A212" s="143"/>
      <c r="B212" s="144"/>
      <c r="C212" s="143"/>
      <c r="D212" s="143"/>
      <c r="E212" s="143" t="s">
        <v>431</v>
      </c>
      <c r="F212" s="146">
        <v>1</v>
      </c>
      <c r="G212" s="146" t="s">
        <v>285</v>
      </c>
      <c r="H212" s="146">
        <v>1</v>
      </c>
      <c r="I212" s="146" t="s">
        <v>256</v>
      </c>
      <c r="J212" s="141">
        <v>400000</v>
      </c>
      <c r="K212" s="148">
        <f t="shared" ref="K212:K217" si="52">F212*H212*J212</f>
        <v>400000</v>
      </c>
      <c r="L212" s="141">
        <f t="shared" ref="L212:L215" si="53">K212</f>
        <v>400000</v>
      </c>
      <c r="M212" s="141"/>
      <c r="N212" s="14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spans="1:26" ht="15.75" customHeight="1">
      <c r="A213" s="143"/>
      <c r="B213" s="144"/>
      <c r="C213" s="143"/>
      <c r="D213" s="143"/>
      <c r="E213" s="143" t="s">
        <v>432</v>
      </c>
      <c r="F213" s="146">
        <v>1</v>
      </c>
      <c r="G213" s="146" t="s">
        <v>285</v>
      </c>
      <c r="H213" s="146">
        <v>4</v>
      </c>
      <c r="I213" s="146" t="s">
        <v>275</v>
      </c>
      <c r="J213" s="141">
        <v>210000</v>
      </c>
      <c r="K213" s="148">
        <f t="shared" si="52"/>
        <v>840000</v>
      </c>
      <c r="L213" s="141">
        <f t="shared" si="53"/>
        <v>840000</v>
      </c>
      <c r="M213" s="141"/>
      <c r="N213" s="14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spans="1:26" ht="15.75" customHeight="1">
      <c r="A214" s="143"/>
      <c r="B214" s="144"/>
      <c r="C214" s="143"/>
      <c r="D214" s="143"/>
      <c r="E214" s="143" t="s">
        <v>433</v>
      </c>
      <c r="F214" s="146">
        <v>1</v>
      </c>
      <c r="G214" s="146" t="s">
        <v>285</v>
      </c>
      <c r="H214" s="146">
        <v>1</v>
      </c>
      <c r="I214" s="146" t="s">
        <v>256</v>
      </c>
      <c r="J214" s="141">
        <v>170000</v>
      </c>
      <c r="K214" s="148">
        <f t="shared" si="52"/>
        <v>170000</v>
      </c>
      <c r="L214" s="141">
        <f t="shared" si="53"/>
        <v>170000</v>
      </c>
      <c r="M214" s="141"/>
      <c r="N214" s="14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spans="1:26" ht="15.75" customHeight="1">
      <c r="A215" s="143"/>
      <c r="B215" s="144"/>
      <c r="C215" s="143"/>
      <c r="D215" s="143"/>
      <c r="E215" s="143" t="s">
        <v>434</v>
      </c>
      <c r="F215" s="146">
        <v>1</v>
      </c>
      <c r="G215" s="146" t="s">
        <v>285</v>
      </c>
      <c r="H215" s="146">
        <v>1</v>
      </c>
      <c r="I215" s="146" t="s">
        <v>256</v>
      </c>
      <c r="J215" s="141">
        <v>400000</v>
      </c>
      <c r="K215" s="148">
        <f t="shared" si="52"/>
        <v>400000</v>
      </c>
      <c r="L215" s="141">
        <f t="shared" si="53"/>
        <v>400000</v>
      </c>
      <c r="M215" s="141"/>
      <c r="N215" s="14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spans="1:26" ht="15.75" customHeight="1">
      <c r="A216" s="143"/>
      <c r="B216" s="144"/>
      <c r="C216" s="143"/>
      <c r="D216" s="143"/>
      <c r="E216" s="143" t="s">
        <v>456</v>
      </c>
      <c r="F216" s="147">
        <v>14</v>
      </c>
      <c r="G216" s="147" t="s">
        <v>37</v>
      </c>
      <c r="H216" s="147">
        <v>1</v>
      </c>
      <c r="I216" s="147" t="s">
        <v>256</v>
      </c>
      <c r="J216" s="149">
        <v>200000</v>
      </c>
      <c r="K216" s="152">
        <f t="shared" si="52"/>
        <v>2800000</v>
      </c>
      <c r="L216" s="167"/>
      <c r="M216" s="167">
        <f t="shared" ref="M216:M217" si="54">K216</f>
        <v>2800000</v>
      </c>
      <c r="N216" s="149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spans="1:26" ht="15.75" customHeight="1">
      <c r="A217" s="143"/>
      <c r="B217" s="144"/>
      <c r="C217" s="143"/>
      <c r="D217" s="143"/>
      <c r="E217" s="143" t="s">
        <v>457</v>
      </c>
      <c r="F217" s="147">
        <v>5</v>
      </c>
      <c r="G217" s="147" t="s">
        <v>37</v>
      </c>
      <c r="H217" s="147">
        <v>1</v>
      </c>
      <c r="I217" s="147" t="s">
        <v>256</v>
      </c>
      <c r="J217" s="149">
        <v>150000</v>
      </c>
      <c r="K217" s="152">
        <f t="shared" si="52"/>
        <v>750000</v>
      </c>
      <c r="L217" s="167"/>
      <c r="M217" s="167">
        <f t="shared" si="54"/>
        <v>750000</v>
      </c>
      <c r="N217" s="149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spans="1:26" ht="15.75" customHeight="1">
      <c r="A218" s="81"/>
      <c r="B218" s="81"/>
      <c r="C218" s="81"/>
      <c r="D218" s="81"/>
      <c r="E218" s="81"/>
      <c r="F218" s="34"/>
      <c r="G218" s="34"/>
      <c r="H218" s="34"/>
      <c r="I218" s="34"/>
      <c r="J218" s="141"/>
      <c r="K218" s="169">
        <f t="shared" ref="K218:M218" si="55">SUM(K2:K217)</f>
        <v>42541003.990000002</v>
      </c>
      <c r="L218" s="169">
        <f t="shared" si="55"/>
        <v>13005183.99</v>
      </c>
      <c r="M218" s="169">
        <f t="shared" si="55"/>
        <v>29270820</v>
      </c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spans="1:26" ht="15.75" customHeight="1">
      <c r="A219" s="81"/>
      <c r="B219" s="81"/>
      <c r="C219" s="81"/>
      <c r="D219" s="81"/>
      <c r="E219" s="81"/>
      <c r="F219" s="34"/>
      <c r="G219" s="34"/>
      <c r="H219" s="34"/>
      <c r="I219" s="34"/>
      <c r="J219" s="141"/>
      <c r="K219" s="107"/>
      <c r="L219" s="170"/>
      <c r="M219" s="170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spans="1:26" ht="15.75" customHeight="1">
      <c r="A220" s="81"/>
      <c r="B220" s="81"/>
      <c r="C220" s="81"/>
      <c r="D220" s="81"/>
      <c r="E220" s="81"/>
      <c r="F220" s="34"/>
      <c r="G220" s="34"/>
      <c r="H220" s="34"/>
      <c r="I220" s="34"/>
      <c r="J220" s="141"/>
      <c r="K220" s="107"/>
      <c r="L220" s="170">
        <f>L218/K218*100%</f>
        <v>0.30570938083776994</v>
      </c>
      <c r="M220" s="170">
        <f>M218/K218*100%</f>
        <v>0.68806133505642253</v>
      </c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spans="1:26" ht="15.75" customHeight="1">
      <c r="A221" s="81"/>
      <c r="B221" s="81"/>
      <c r="C221" s="81"/>
      <c r="D221" s="81"/>
      <c r="E221" s="81"/>
      <c r="F221" s="34"/>
      <c r="G221" s="34"/>
      <c r="H221" s="34"/>
      <c r="I221" s="34"/>
      <c r="J221" s="141"/>
      <c r="K221" s="107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6" ht="15.75" customHeight="1">
      <c r="A222" s="81"/>
      <c r="B222" s="81"/>
      <c r="C222" s="81"/>
      <c r="D222" s="81"/>
      <c r="E222" s="81"/>
      <c r="F222" s="34"/>
      <c r="G222" s="34"/>
      <c r="H222" s="34"/>
      <c r="I222" s="34"/>
      <c r="J222" s="141"/>
      <c r="K222" s="171" t="e">
        <f>#REF!+'BUDGET SHEET 2019'!G171</f>
        <v>#REF!</v>
      </c>
      <c r="L222" s="171" t="e">
        <f>#REF!+'BUDGET SHEET 2019'!I171</f>
        <v>#REF!</v>
      </c>
      <c r="M222" s="171" t="e">
        <f>#REF!+'BUDGET SHEET 2019'!K171</f>
        <v>#REF!</v>
      </c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spans="1:26" ht="15.75" customHeight="1">
      <c r="A223" s="81"/>
      <c r="B223" s="81"/>
      <c r="C223" s="81"/>
      <c r="D223" s="81"/>
      <c r="E223" s="81"/>
      <c r="F223" s="34"/>
      <c r="G223" s="34"/>
      <c r="H223" s="34"/>
      <c r="I223" s="34"/>
      <c r="J223" s="141"/>
      <c r="K223" s="171"/>
      <c r="L223" s="171">
        <f t="shared" ref="L223:M223" si="56">SUM(L91:L217)</f>
        <v>11158300</v>
      </c>
      <c r="M223" s="171">
        <f t="shared" si="56"/>
        <v>28015700</v>
      </c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spans="1:26" ht="15.75" customHeight="1">
      <c r="A224" s="81"/>
      <c r="B224" s="81"/>
      <c r="C224" s="81"/>
      <c r="D224" s="81"/>
      <c r="E224" s="81"/>
      <c r="F224" s="34"/>
      <c r="G224" s="34"/>
      <c r="H224" s="34"/>
      <c r="I224" s="34"/>
      <c r="J224" s="141"/>
      <c r="K224" s="107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F1:G1"/>
    <mergeCell ref="H1:I1"/>
  </mergeCells>
  <hyperlinks>
    <hyperlink ref="N7" r:id="rId1" xr:uid="{00000000-0004-0000-0300-000000000000}"/>
    <hyperlink ref="N8" r:id="rId2" xr:uid="{00000000-0004-0000-0300-000001000000}"/>
    <hyperlink ref="N9" r:id="rId3" xr:uid="{00000000-0004-0000-0300-000002000000}"/>
    <hyperlink ref="N10" r:id="rId4" xr:uid="{00000000-0004-0000-0300-000003000000}"/>
    <hyperlink ref="N11" r:id="rId5" xr:uid="{00000000-0004-0000-0300-000004000000}"/>
    <hyperlink ref="N13" r:id="rId6" xr:uid="{00000000-0004-0000-0300-000005000000}"/>
    <hyperlink ref="N19" r:id="rId7" xr:uid="{00000000-0004-0000-0300-000006000000}"/>
    <hyperlink ref="N20" r:id="rId8" xr:uid="{00000000-0004-0000-0300-000007000000}"/>
    <hyperlink ref="N21" r:id="rId9" xr:uid="{00000000-0004-0000-0300-000008000000}"/>
    <hyperlink ref="N27" r:id="rId10" xr:uid="{00000000-0004-0000-0300-000009000000}"/>
    <hyperlink ref="N36" r:id="rId11" xr:uid="{00000000-0004-0000-0300-00000A000000}"/>
    <hyperlink ref="N37" r:id="rId12" xr:uid="{00000000-0004-0000-0300-00000B000000}"/>
    <hyperlink ref="N38" r:id="rId13" xr:uid="{00000000-0004-0000-0300-00000C000000}"/>
    <hyperlink ref="N39" r:id="rId14" xr:uid="{00000000-0004-0000-0300-00000D000000}"/>
    <hyperlink ref="N40" r:id="rId15" xr:uid="{00000000-0004-0000-0300-00000E000000}"/>
    <hyperlink ref="N49" r:id="rId16" xr:uid="{00000000-0004-0000-0300-00000F000000}"/>
    <hyperlink ref="N50" r:id="rId17" xr:uid="{00000000-0004-0000-0300-000010000000}"/>
    <hyperlink ref="N58" r:id="rId18" xr:uid="{00000000-0004-0000-0300-000011000000}"/>
    <hyperlink ref="N59" r:id="rId19" xr:uid="{00000000-0004-0000-0300-000012000000}"/>
    <hyperlink ref="N60" r:id="rId20" xr:uid="{00000000-0004-0000-0300-000013000000}"/>
    <hyperlink ref="N66" r:id="rId21" xr:uid="{00000000-0004-0000-0300-000014000000}"/>
    <hyperlink ref="N67" r:id="rId22" xr:uid="{00000000-0004-0000-0300-000015000000}"/>
    <hyperlink ref="N68" r:id="rId23" xr:uid="{00000000-0004-0000-0300-000016000000}"/>
    <hyperlink ref="N69" r:id="rId24" xr:uid="{00000000-0004-0000-0300-000017000000}"/>
    <hyperlink ref="N97" r:id="rId25" xr:uid="{00000000-0004-0000-0300-000018000000}"/>
    <hyperlink ref="N98" r:id="rId26" xr:uid="{00000000-0004-0000-0300-000019000000}"/>
    <hyperlink ref="N99" r:id="rId27" xr:uid="{00000000-0004-0000-0300-00001A000000}"/>
    <hyperlink ref="N100" r:id="rId28" xr:uid="{00000000-0004-0000-0300-00001B000000}"/>
    <hyperlink ref="N102" r:id="rId29" xr:uid="{00000000-0004-0000-0300-00001C000000}"/>
    <hyperlink ref="N103" r:id="rId30" xr:uid="{00000000-0004-0000-0300-00001D000000}"/>
    <hyperlink ref="N117" r:id="rId31" xr:uid="{00000000-0004-0000-0300-00001E000000}"/>
    <hyperlink ref="N118" r:id="rId32" xr:uid="{00000000-0004-0000-0300-00001F000000}"/>
    <hyperlink ref="N119" r:id="rId33" xr:uid="{00000000-0004-0000-0300-000020000000}"/>
    <hyperlink ref="N120" r:id="rId34" xr:uid="{00000000-0004-0000-0300-000021000000}"/>
    <hyperlink ref="N121" r:id="rId35" xr:uid="{00000000-0004-0000-0300-000022000000}"/>
    <hyperlink ref="N122" r:id="rId36" xr:uid="{00000000-0004-0000-0300-000023000000}"/>
    <hyperlink ref="N123" r:id="rId37" xr:uid="{00000000-0004-0000-0300-000024000000}"/>
    <hyperlink ref="N144" r:id="rId38" xr:uid="{00000000-0004-0000-0300-000025000000}"/>
    <hyperlink ref="N145" r:id="rId39" xr:uid="{00000000-0004-0000-0300-000026000000}"/>
    <hyperlink ref="N149" r:id="rId40" xr:uid="{00000000-0004-0000-0300-000027000000}"/>
    <hyperlink ref="N201" r:id="rId41" xr:uid="{00000000-0004-0000-0300-000028000000}"/>
    <hyperlink ref="N202" r:id="rId42" xr:uid="{00000000-0004-0000-0300-000029000000}"/>
    <hyperlink ref="N203" r:id="rId43" xr:uid="{00000000-0004-0000-0300-00002A000000}"/>
    <hyperlink ref="N205" r:id="rId44" xr:uid="{00000000-0004-0000-0300-00002B000000}"/>
  </hyperlink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C11F6ACDF3594C93EF3581D58D56EF" ma:contentTypeVersion="16" ma:contentTypeDescription="新しいドキュメントを作成します。" ma:contentTypeScope="" ma:versionID="66e1826d20327b43e89f90a6e9c1db28">
  <xsd:schema xmlns:xsd="http://www.w3.org/2001/XMLSchema" xmlns:xs="http://www.w3.org/2001/XMLSchema" xmlns:p="http://schemas.microsoft.com/office/2006/metadata/properties" xmlns:ns2="dd831380-f772-4d0a-86be-ca519d40c5a8" xmlns:ns3="68155898-72fc-4f90-a98e-4ac71525ffa9" targetNamespace="http://schemas.microsoft.com/office/2006/metadata/properties" ma:root="true" ma:fieldsID="5d16b2c79a0164571cae300010e6e567" ns2:_="" ns3:_="">
    <xsd:import namespace="dd831380-f772-4d0a-86be-ca519d40c5a8"/>
    <xsd:import namespace="68155898-72fc-4f90-a98e-4ac71525ff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a58eec7-aca2-44fe-8f32-7bc2561b8280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55898-72fc-4f90-a98e-4ac71525f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155898-72fc-4f90-a98e-4ac71525ffa9">
      <Terms xmlns="http://schemas.microsoft.com/office/infopath/2007/PartnerControls"/>
    </lcf76f155ced4ddcb4097134ff3c332f>
    <TaxCatchAll xmlns="dd831380-f772-4d0a-86be-ca519d40c5a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9CE59B-BB1C-42E5-9B84-B69BC7B33572}"/>
</file>

<file path=customXml/itemProps2.xml><?xml version="1.0" encoding="utf-8"?>
<ds:datastoreItem xmlns:ds="http://schemas.openxmlformats.org/officeDocument/2006/customXml" ds:itemID="{F8865990-A997-42DF-A016-C413996885E8}"/>
</file>

<file path=customXml/itemProps3.xml><?xml version="1.0" encoding="utf-8"?>
<ds:datastoreItem xmlns:ds="http://schemas.openxmlformats.org/officeDocument/2006/customXml" ds:itemID="{63A21390-8AFF-4D21-B784-FBE6A3D8ED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PUPUT</dc:creator>
  <cp:keywords/>
  <dc:description/>
  <cp:lastModifiedBy>Purwoko Adhi</cp:lastModifiedBy>
  <cp:revision/>
  <dcterms:created xsi:type="dcterms:W3CDTF">2022-04-12T09:21:40Z</dcterms:created>
  <dcterms:modified xsi:type="dcterms:W3CDTF">2025-04-14T04:50:51Z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0x01010013C11F6ACDF3594C93EF3581D58D56EF</vt:lpwstr>
  </property>
  <property fmtid="{D5CDD505-2E9C-101B-9397-08002B2CF9AE}" pid="3" name="MediaServiceImageTags">
    <vt:lpwstr/>
  </property>
</Properties>
</file>